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форма 4" sheetId="6" r:id="rId1"/>
    <sheet name="форма 5 2017" sheetId="3" r:id="rId2"/>
    <sheet name="форма 5_2018" sheetId="4" r:id="rId3"/>
    <sheet name="форма 5_2019" sheetId="5" r:id="rId4"/>
  </sheets>
  <calcPr calcId="145621" calcOnSave="0"/>
</workbook>
</file>

<file path=xl/calcChain.xml><?xml version="1.0" encoding="utf-8"?>
<calcChain xmlns="http://schemas.openxmlformats.org/spreadsheetml/2006/main">
  <c r="AU55" i="6" l="1"/>
  <c r="BW54" i="6"/>
  <c r="BV54" i="6"/>
  <c r="BU54" i="6"/>
  <c r="BT54" i="6"/>
  <c r="BS54" i="6"/>
  <c r="BR54" i="6"/>
  <c r="BQ54" i="6"/>
  <c r="BP54" i="6"/>
  <c r="BJ54" i="6"/>
  <c r="AG54" i="6"/>
  <c r="BV53" i="6"/>
  <c r="BU53" i="6"/>
  <c r="BT53" i="6"/>
  <c r="BS53" i="6"/>
  <c r="BR53" i="6"/>
  <c r="BQ53" i="6"/>
  <c r="BP53" i="6"/>
  <c r="AG53" i="6"/>
  <c r="BW53" i="6" s="1"/>
  <c r="BV52" i="6"/>
  <c r="BU52" i="6"/>
  <c r="BT52" i="6"/>
  <c r="BS52" i="6"/>
  <c r="BR52" i="6"/>
  <c r="BQ52" i="6"/>
  <c r="BP52" i="6"/>
  <c r="BJ52" i="6"/>
  <c r="AG52" i="6"/>
  <c r="BW52" i="6" s="1"/>
  <c r="BV51" i="6"/>
  <c r="BU51" i="6"/>
  <c r="BT51" i="6"/>
  <c r="BS51" i="6"/>
  <c r="BR51" i="6"/>
  <c r="BQ51" i="6"/>
  <c r="BP51" i="6"/>
  <c r="BJ51" i="6"/>
  <c r="AG51" i="6"/>
  <c r="BW51" i="6" s="1"/>
  <c r="E51" i="6"/>
  <c r="BV50" i="6"/>
  <c r="BU50" i="6"/>
  <c r="BT50" i="6"/>
  <c r="BS50" i="6"/>
  <c r="BR50" i="6"/>
  <c r="BQ50" i="6"/>
  <c r="BP50" i="6"/>
  <c r="BO50" i="6"/>
  <c r="BN50" i="6"/>
  <c r="BM50" i="6"/>
  <c r="BL50" i="6"/>
  <c r="BK50" i="6"/>
  <c r="BJ50" i="6"/>
  <c r="AU50" i="6"/>
  <c r="BW50" i="6" s="1"/>
  <c r="AG50" i="6"/>
  <c r="BW49" i="6"/>
  <c r="BV49" i="6"/>
  <c r="BU49" i="6"/>
  <c r="BT49" i="6"/>
  <c r="BS49" i="6"/>
  <c r="BR49" i="6"/>
  <c r="BQ49" i="6"/>
  <c r="BP49" i="6"/>
  <c r="BO49" i="6"/>
  <c r="BN49" i="6"/>
  <c r="BM49" i="6"/>
  <c r="BL49" i="6"/>
  <c r="BK49" i="6"/>
  <c r="BJ49" i="6"/>
  <c r="AU49" i="6"/>
  <c r="BW48" i="6"/>
  <c r="BV48" i="6"/>
  <c r="BU48" i="6"/>
  <c r="BT48" i="6"/>
  <c r="BS48" i="6"/>
  <c r="BR48" i="6"/>
  <c r="BQ48" i="6"/>
  <c r="BP48" i="6"/>
  <c r="BO48" i="6"/>
  <c r="BN48" i="6"/>
  <c r="BM48" i="6"/>
  <c r="BL48" i="6"/>
  <c r="BK48" i="6"/>
  <c r="BJ48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AU47" i="6"/>
  <c r="AG47" i="6"/>
  <c r="BW47" i="6" s="1"/>
  <c r="BW46" i="6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AU46" i="6"/>
  <c r="AG46" i="6"/>
  <c r="BV45" i="6"/>
  <c r="BU45" i="6"/>
  <c r="BT45" i="6"/>
  <c r="BS45" i="6"/>
  <c r="BR45" i="6"/>
  <c r="BQ45" i="6"/>
  <c r="BP45" i="6"/>
  <c r="BO45" i="6"/>
  <c r="BN45" i="6"/>
  <c r="BM45" i="6"/>
  <c r="BL45" i="6"/>
  <c r="BK45" i="6"/>
  <c r="BJ45" i="6"/>
  <c r="AU45" i="6"/>
  <c r="AG45" i="6"/>
  <c r="BW45" i="6" s="1"/>
  <c r="BV44" i="6"/>
  <c r="BU44" i="6"/>
  <c r="BT44" i="6"/>
  <c r="BS44" i="6"/>
  <c r="BR44" i="6"/>
  <c r="BQ44" i="6"/>
  <c r="BP44" i="6"/>
  <c r="BO44" i="6"/>
  <c r="BN44" i="6"/>
  <c r="BM44" i="6"/>
  <c r="BL44" i="6"/>
  <c r="BK44" i="6"/>
  <c r="BJ44" i="6"/>
  <c r="BF44" i="6"/>
  <c r="BE44" i="6"/>
  <c r="AU44" i="6"/>
  <c r="BW44" i="6" s="1"/>
  <c r="BV43" i="6"/>
  <c r="BU43" i="6"/>
  <c r="BT43" i="6"/>
  <c r="BS43" i="6"/>
  <c r="BR43" i="6"/>
  <c r="BQ43" i="6"/>
  <c r="BP43" i="6"/>
  <c r="BO43" i="6"/>
  <c r="BN43" i="6"/>
  <c r="BM43" i="6"/>
  <c r="BL43" i="6"/>
  <c r="BK43" i="6"/>
  <c r="BJ43" i="6"/>
  <c r="AU43" i="6"/>
  <c r="BW43" i="6" s="1"/>
  <c r="AG43" i="6"/>
  <c r="BV42" i="6"/>
  <c r="BU42" i="6"/>
  <c r="BR42" i="6"/>
  <c r="BQ42" i="6"/>
  <c r="BP42" i="6"/>
  <c r="BO42" i="6"/>
  <c r="BL42" i="6"/>
  <c r="BK42" i="6"/>
  <c r="BJ42" i="6"/>
  <c r="BI42" i="6"/>
  <c r="BF42" i="6"/>
  <c r="BT42" i="6" s="1"/>
  <c r="BE42" i="6"/>
  <c r="BS42" i="6" s="1"/>
  <c r="BA42" i="6"/>
  <c r="AZ42" i="6"/>
  <c r="BN42" i="6" s="1"/>
  <c r="AY42" i="6"/>
  <c r="BM42" i="6" s="1"/>
  <c r="AX42" i="6"/>
  <c r="AX41" i="6" s="1"/>
  <c r="AW42" i="6"/>
  <c r="AU42" i="6"/>
  <c r="AG42" i="6"/>
  <c r="BW42" i="6" s="1"/>
  <c r="BV41" i="6"/>
  <c r="BU41" i="6"/>
  <c r="BR41" i="6"/>
  <c r="BQ41" i="6"/>
  <c r="BP41" i="6"/>
  <c r="BN41" i="6"/>
  <c r="BJ41" i="6"/>
  <c r="BI41" i="6"/>
  <c r="BF41" i="6"/>
  <c r="BT41" i="6" s="1"/>
  <c r="BE41" i="6"/>
  <c r="BS41" i="6" s="1"/>
  <c r="BA41" i="6"/>
  <c r="BO41" i="6" s="1"/>
  <c r="AZ41" i="6"/>
  <c r="AZ40" i="6" s="1"/>
  <c r="AW41" i="6"/>
  <c r="BK41" i="6" s="1"/>
  <c r="AU41" i="6"/>
  <c r="BW41" i="6" s="1"/>
  <c r="AG41" i="6"/>
  <c r="BW40" i="6"/>
  <c r="BV40" i="6"/>
  <c r="BU40" i="6"/>
  <c r="BT40" i="6"/>
  <c r="BR40" i="6"/>
  <c r="BQ40" i="6"/>
  <c r="BP40" i="6"/>
  <c r="BJ40" i="6"/>
  <c r="BF40" i="6"/>
  <c r="BE40" i="6"/>
  <c r="BS40" i="6" s="1"/>
  <c r="AU40" i="6"/>
  <c r="AG40" i="6"/>
  <c r="BV39" i="6"/>
  <c r="BU39" i="6"/>
  <c r="BT39" i="6"/>
  <c r="BS39" i="6"/>
  <c r="BR39" i="6"/>
  <c r="BQ39" i="6"/>
  <c r="BP39" i="6"/>
  <c r="BO39" i="6"/>
  <c r="BN39" i="6"/>
  <c r="BM39" i="6"/>
  <c r="BL39" i="6"/>
  <c r="BK39" i="6"/>
  <c r="BJ39" i="6"/>
  <c r="AU39" i="6"/>
  <c r="AG39" i="6"/>
  <c r="BW39" i="6" s="1"/>
  <c r="BW38" i="6"/>
  <c r="BV38" i="6"/>
  <c r="BU38" i="6"/>
  <c r="BT38" i="6"/>
  <c r="BS38" i="6"/>
  <c r="BR38" i="6"/>
  <c r="BQ38" i="6"/>
  <c r="BP38" i="6"/>
  <c r="BO38" i="6"/>
  <c r="BN38" i="6"/>
  <c r="BM38" i="6"/>
  <c r="BL38" i="6"/>
  <c r="BK38" i="6"/>
  <c r="BJ38" i="6"/>
  <c r="AU38" i="6"/>
  <c r="BV37" i="6"/>
  <c r="BU37" i="6"/>
  <c r="BT37" i="6"/>
  <c r="BR37" i="6"/>
  <c r="BP37" i="6"/>
  <c r="BF37" i="6"/>
  <c r="BE37" i="6"/>
  <c r="BS37" i="6" s="1"/>
  <c r="BC37" i="6"/>
  <c r="AV37" i="6"/>
  <c r="BJ37" i="6" s="1"/>
  <c r="AU37" i="6"/>
  <c r="BW37" i="6" s="1"/>
  <c r="AO37" i="6"/>
  <c r="BQ37" i="6" s="1"/>
  <c r="AG37" i="6"/>
  <c r="BV36" i="6"/>
  <c r="BU36" i="6"/>
  <c r="BR36" i="6"/>
  <c r="BQ36" i="6"/>
  <c r="BP36" i="6"/>
  <c r="BJ36" i="6"/>
  <c r="BI36" i="6"/>
  <c r="BF36" i="6"/>
  <c r="BT36" i="6" s="1"/>
  <c r="BE36" i="6"/>
  <c r="BS36" i="6" s="1"/>
  <c r="BS33" i="6" s="1"/>
  <c r="BS32" i="6" s="1"/>
  <c r="BS31" i="6" s="1"/>
  <c r="AU36" i="6"/>
  <c r="AG36" i="6"/>
  <c r="BW36" i="6" s="1"/>
  <c r="BV35" i="6"/>
  <c r="BU35" i="6"/>
  <c r="BT35" i="6"/>
  <c r="BS35" i="6"/>
  <c r="BR35" i="6"/>
  <c r="BQ35" i="6"/>
  <c r="BP35" i="6"/>
  <c r="BJ35" i="6"/>
  <c r="AU35" i="6"/>
  <c r="AG35" i="6"/>
  <c r="BW35" i="6" s="1"/>
  <c r="BV34" i="6"/>
  <c r="BV33" i="6" s="1"/>
  <c r="BV32" i="6" s="1"/>
  <c r="BV31" i="6" s="1"/>
  <c r="BV20" i="6" s="1"/>
  <c r="BU34" i="6"/>
  <c r="BU33" i="6" s="1"/>
  <c r="BU32" i="6" s="1"/>
  <c r="BU31" i="6" s="1"/>
  <c r="BS34" i="6"/>
  <c r="BR34" i="6"/>
  <c r="BR33" i="6" s="1"/>
  <c r="BR32" i="6" s="1"/>
  <c r="BR31" i="6" s="1"/>
  <c r="BR20" i="6" s="1"/>
  <c r="BQ34" i="6"/>
  <c r="BP34" i="6"/>
  <c r="BJ34" i="6"/>
  <c r="BJ33" i="6" s="1"/>
  <c r="BJ32" i="6" s="1"/>
  <c r="BJ31" i="6" s="1"/>
  <c r="BJ20" i="6" s="1"/>
  <c r="BF34" i="6"/>
  <c r="BT34" i="6" s="1"/>
  <c r="BE34" i="6"/>
  <c r="AU34" i="6"/>
  <c r="AU33" i="6" s="1"/>
  <c r="AU32" i="6" s="1"/>
  <c r="AU31" i="6" s="1"/>
  <c r="AU20" i="6" s="1"/>
  <c r="AG34" i="6"/>
  <c r="BW34" i="6" s="1"/>
  <c r="BW33" i="6" s="1"/>
  <c r="BW32" i="6" s="1"/>
  <c r="BW31" i="6" s="1"/>
  <c r="BW20" i="6" s="1"/>
  <c r="BP33" i="6"/>
  <c r="BI33" i="6"/>
  <c r="BF33" i="6"/>
  <c r="BE33" i="6"/>
  <c r="BE27" i="6" s="1"/>
  <c r="BC33" i="6"/>
  <c r="BC32" i="6" s="1"/>
  <c r="BB33" i="6"/>
  <c r="AV33" i="6"/>
  <c r="AV32" i="6" s="1"/>
  <c r="AV31" i="6" s="1"/>
  <c r="AV20" i="6" s="1"/>
  <c r="AT33" i="6"/>
  <c r="AS33" i="6"/>
  <c r="AR33" i="6"/>
  <c r="AQ33" i="6"/>
  <c r="AP33" i="6"/>
  <c r="AO33" i="6"/>
  <c r="AN33" i="6"/>
  <c r="AN32" i="6" s="1"/>
  <c r="AN31" i="6" s="1"/>
  <c r="AN20" i="6" s="1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E32" i="6" s="1"/>
  <c r="E31" i="6" s="1"/>
  <c r="E20" i="6" s="1"/>
  <c r="D33" i="6"/>
  <c r="D32" i="6" s="1"/>
  <c r="D31" i="6" s="1"/>
  <c r="D20" i="6" s="1"/>
  <c r="BP32" i="6"/>
  <c r="BP31" i="6" s="1"/>
  <c r="BP20" i="6" s="1"/>
  <c r="BI32" i="6"/>
  <c r="BI31" i="6" s="1"/>
  <c r="BI20" i="6" s="1"/>
  <c r="BF32" i="6"/>
  <c r="BE32" i="6"/>
  <c r="BB32" i="6"/>
  <c r="BB31" i="6" s="1"/>
  <c r="BB20" i="6" s="1"/>
  <c r="AP32" i="6"/>
  <c r="AP31" i="6" s="1"/>
  <c r="AP20" i="6" s="1"/>
  <c r="AO32" i="6"/>
  <c r="AH32" i="6"/>
  <c r="AH31" i="6" s="1"/>
  <c r="AH20" i="6" s="1"/>
  <c r="AG32" i="6"/>
  <c r="AG31" i="6" s="1"/>
  <c r="AG20" i="6" s="1"/>
  <c r="Z32" i="6"/>
  <c r="BF31" i="6"/>
  <c r="BE31" i="6"/>
  <c r="BC31" i="6"/>
  <c r="AO31" i="6"/>
  <c r="Z31" i="6"/>
  <c r="BF30" i="6"/>
  <c r="BE30" i="6"/>
  <c r="BF29" i="6"/>
  <c r="BE29" i="6"/>
  <c r="BF28" i="6"/>
  <c r="BE28" i="6"/>
  <c r="BF27" i="6"/>
  <c r="BW26" i="6"/>
  <c r="BV26" i="6"/>
  <c r="BV22" i="6" s="1"/>
  <c r="BT26" i="6"/>
  <c r="BS26" i="6"/>
  <c r="BR26" i="6"/>
  <c r="BR22" i="6" s="1"/>
  <c r="BQ26" i="6"/>
  <c r="BQ22" i="6" s="1"/>
  <c r="BP26" i="6"/>
  <c r="BO26" i="6"/>
  <c r="BN26" i="6"/>
  <c r="BN22" i="6" s="1"/>
  <c r="BM26" i="6"/>
  <c r="BM22" i="6" s="1"/>
  <c r="BL26" i="6"/>
  <c r="BK26" i="6"/>
  <c r="BJ26" i="6"/>
  <c r="BJ22" i="6" s="1"/>
  <c r="BU26" i="6"/>
  <c r="E22" i="6"/>
  <c r="BW22" i="6"/>
  <c r="BT22" i="6"/>
  <c r="BS22" i="6"/>
  <c r="BP22" i="6"/>
  <c r="BO22" i="6"/>
  <c r="BL22" i="6"/>
  <c r="BK22" i="6"/>
  <c r="BI22" i="6"/>
  <c r="BH22" i="6"/>
  <c r="BG22" i="6"/>
  <c r="BF22" i="6"/>
  <c r="BE22" i="6"/>
  <c r="BD22" i="6"/>
  <c r="BC22" i="6"/>
  <c r="BB22" i="6"/>
  <c r="BA22" i="6"/>
  <c r="AZ22" i="6"/>
  <c r="AY22" i="6"/>
  <c r="AX22" i="6"/>
  <c r="AW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D22" i="6"/>
  <c r="BW21" i="6"/>
  <c r="BV21" i="6"/>
  <c r="BT21" i="6"/>
  <c r="BS21" i="6"/>
  <c r="BP21" i="6"/>
  <c r="BO21" i="6"/>
  <c r="BL21" i="6"/>
  <c r="BK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D21" i="6"/>
  <c r="BS20" i="6"/>
  <c r="BG20" i="6"/>
  <c r="BF20" i="6"/>
  <c r="BE20" i="6"/>
  <c r="BC20" i="6"/>
  <c r="AO20" i="6"/>
  <c r="Z20" i="6"/>
  <c r="X55" i="5"/>
  <c r="Q54" i="5"/>
  <c r="Q53" i="5"/>
  <c r="Q51" i="5"/>
  <c r="X47" i="5"/>
  <c r="X45" i="5"/>
  <c r="J42" i="5"/>
  <c r="Q42" i="5" s="1"/>
  <c r="X42" i="5" s="1"/>
  <c r="AE42" i="5" s="1"/>
  <c r="AE34" i="5" s="1"/>
  <c r="AE33" i="5" s="1"/>
  <c r="AE32" i="5" s="1"/>
  <c r="X41" i="5"/>
  <c r="AK34" i="5"/>
  <c r="AJ34" i="5"/>
  <c r="AI34" i="5"/>
  <c r="AH34" i="5"/>
  <c r="AG34" i="5"/>
  <c r="AF34" i="5"/>
  <c r="AD34" i="5"/>
  <c r="AD33" i="5" s="1"/>
  <c r="AD32" i="5" s="1"/>
  <c r="AC34" i="5"/>
  <c r="AC33" i="5" s="1"/>
  <c r="AC32" i="5" s="1"/>
  <c r="AB34" i="5"/>
  <c r="AA34" i="5"/>
  <c r="Z34" i="5"/>
  <c r="Z33" i="5" s="1"/>
  <c r="Z32" i="5" s="1"/>
  <c r="Y34" i="5"/>
  <c r="Y33" i="5" s="1"/>
  <c r="Y32" i="5" s="1"/>
  <c r="W34" i="5"/>
  <c r="V34" i="5"/>
  <c r="V33" i="5" s="1"/>
  <c r="V32" i="5" s="1"/>
  <c r="U34" i="5"/>
  <c r="U33" i="5" s="1"/>
  <c r="U32" i="5" s="1"/>
  <c r="T34" i="5"/>
  <c r="S34" i="5"/>
  <c r="R34" i="5"/>
  <c r="R33" i="5" s="1"/>
  <c r="R32" i="5" s="1"/>
  <c r="P34" i="5"/>
  <c r="O34" i="5"/>
  <c r="N34" i="5"/>
  <c r="N33" i="5" s="1"/>
  <c r="N32" i="5" s="1"/>
  <c r="M34" i="5"/>
  <c r="M33" i="5" s="1"/>
  <c r="M32" i="5" s="1"/>
  <c r="L34" i="5"/>
  <c r="K34" i="5"/>
  <c r="J34" i="5"/>
  <c r="J33" i="5" s="1"/>
  <c r="J32" i="5" s="1"/>
  <c r="AB33" i="5"/>
  <c r="AB32" i="5" s="1"/>
  <c r="AA33" i="5"/>
  <c r="W33" i="5"/>
  <c r="T33" i="5"/>
  <c r="T32" i="5" s="1"/>
  <c r="S33" i="5"/>
  <c r="P33" i="5"/>
  <c r="P32" i="5" s="1"/>
  <c r="O33" i="5"/>
  <c r="L33" i="5"/>
  <c r="L32" i="5" s="1"/>
  <c r="K33" i="5"/>
  <c r="AA32" i="5"/>
  <c r="W32" i="5"/>
  <c r="S32" i="5"/>
  <c r="O32" i="5"/>
  <c r="K32" i="5"/>
  <c r="AJ27" i="5"/>
  <c r="AH27" i="5"/>
  <c r="AL26" i="5"/>
  <c r="AL25" i="5" s="1"/>
  <c r="AL24" i="5" s="1"/>
  <c r="AL23" i="5" s="1"/>
  <c r="AK26" i="5"/>
  <c r="AJ26" i="5"/>
  <c r="AI26" i="5"/>
  <c r="AH26" i="5"/>
  <c r="AH25" i="5" s="1"/>
  <c r="AH24" i="5" s="1"/>
  <c r="AH23" i="5" s="1"/>
  <c r="AG26" i="5"/>
  <c r="AF26" i="5"/>
  <c r="AE26" i="5"/>
  <c r="AD26" i="5"/>
  <c r="AD25" i="5" s="1"/>
  <c r="AD24" i="5" s="1"/>
  <c r="AD23" i="5" s="1"/>
  <c r="AC26" i="5"/>
  <c r="AB26" i="5"/>
  <c r="AA26" i="5"/>
  <c r="Z26" i="5"/>
  <c r="Z25" i="5" s="1"/>
  <c r="Z24" i="5" s="1"/>
  <c r="Z23" i="5" s="1"/>
  <c r="Y26" i="5"/>
  <c r="X26" i="5"/>
  <c r="W26" i="5"/>
  <c r="V26" i="5"/>
  <c r="V25" i="5" s="1"/>
  <c r="V24" i="5" s="1"/>
  <c r="V23" i="5" s="1"/>
  <c r="U26" i="5"/>
  <c r="T26" i="5"/>
  <c r="S26" i="5"/>
  <c r="R26" i="5"/>
  <c r="R25" i="5" s="1"/>
  <c r="R24" i="5" s="1"/>
  <c r="R23" i="5" s="1"/>
  <c r="R22" i="5" s="1"/>
  <c r="R21" i="5" s="1"/>
  <c r="Q26" i="5"/>
  <c r="P26" i="5"/>
  <c r="O26" i="5"/>
  <c r="N26" i="5"/>
  <c r="N25" i="5" s="1"/>
  <c r="N24" i="5" s="1"/>
  <c r="N23" i="5" s="1"/>
  <c r="N22" i="5" s="1"/>
  <c r="N21" i="5" s="1"/>
  <c r="M26" i="5"/>
  <c r="L26" i="5"/>
  <c r="K26" i="5"/>
  <c r="J26" i="5"/>
  <c r="J25" i="5" s="1"/>
  <c r="J24" i="5" s="1"/>
  <c r="J23" i="5" s="1"/>
  <c r="J22" i="5" s="1"/>
  <c r="J21" i="5" s="1"/>
  <c r="AK25" i="5"/>
  <c r="AJ25" i="5"/>
  <c r="AI25" i="5"/>
  <c r="AI24" i="5" s="1"/>
  <c r="AI23" i="5" s="1"/>
  <c r="AG25" i="5"/>
  <c r="AF25" i="5"/>
  <c r="AE25" i="5"/>
  <c r="AE24" i="5" s="1"/>
  <c r="AE23" i="5" s="1"/>
  <c r="AE22" i="5" s="1"/>
  <c r="AE21" i="5" s="1"/>
  <c r="AC25" i="5"/>
  <c r="AB25" i="5"/>
  <c r="AA25" i="5"/>
  <c r="AA24" i="5" s="1"/>
  <c r="AA23" i="5" s="1"/>
  <c r="Y25" i="5"/>
  <c r="X25" i="5"/>
  <c r="W25" i="5"/>
  <c r="W24" i="5" s="1"/>
  <c r="W23" i="5" s="1"/>
  <c r="W22" i="5" s="1"/>
  <c r="W21" i="5" s="1"/>
  <c r="U25" i="5"/>
  <c r="T25" i="5"/>
  <c r="S25" i="5"/>
  <c r="S24" i="5" s="1"/>
  <c r="S23" i="5" s="1"/>
  <c r="Q25" i="5"/>
  <c r="P25" i="5"/>
  <c r="O25" i="5"/>
  <c r="O24" i="5" s="1"/>
  <c r="O23" i="5" s="1"/>
  <c r="O22" i="5" s="1"/>
  <c r="O21" i="5" s="1"/>
  <c r="M25" i="5"/>
  <c r="L25" i="5"/>
  <c r="K25" i="5"/>
  <c r="K24" i="5" s="1"/>
  <c r="K23" i="5" s="1"/>
  <c r="AK24" i="5"/>
  <c r="AJ24" i="5"/>
  <c r="AJ23" i="5" s="1"/>
  <c r="AJ22" i="5" s="1"/>
  <c r="AG24" i="5"/>
  <c r="AF24" i="5"/>
  <c r="AF23" i="5" s="1"/>
  <c r="AF22" i="5" s="1"/>
  <c r="AC24" i="5"/>
  <c r="AB24" i="5"/>
  <c r="AB23" i="5" s="1"/>
  <c r="AB22" i="5" s="1"/>
  <c r="Y24" i="5"/>
  <c r="X24" i="5"/>
  <c r="X23" i="5" s="1"/>
  <c r="X22" i="5" s="1"/>
  <c r="U24" i="5"/>
  <c r="T24" i="5"/>
  <c r="T23" i="5" s="1"/>
  <c r="T22" i="5" s="1"/>
  <c r="Q24" i="5"/>
  <c r="P24" i="5"/>
  <c r="P23" i="5" s="1"/>
  <c r="P22" i="5" s="1"/>
  <c r="M24" i="5"/>
  <c r="L24" i="5"/>
  <c r="L23" i="5" s="1"/>
  <c r="L22" i="5" s="1"/>
  <c r="AK23" i="5"/>
  <c r="AK22" i="5" s="1"/>
  <c r="AK21" i="5" s="1"/>
  <c r="AG23" i="5"/>
  <c r="AG22" i="5" s="1"/>
  <c r="AG21" i="5" s="1"/>
  <c r="AC23" i="5"/>
  <c r="AC22" i="5" s="1"/>
  <c r="AC21" i="5" s="1"/>
  <c r="Y23" i="5"/>
  <c r="Y22" i="5" s="1"/>
  <c r="U23" i="5"/>
  <c r="U22" i="5" s="1"/>
  <c r="U21" i="5" s="1"/>
  <c r="Q23" i="5"/>
  <c r="Q22" i="5" s="1"/>
  <c r="M23" i="5"/>
  <c r="M22" i="5" s="1"/>
  <c r="M21" i="5" s="1"/>
  <c r="AL22" i="5"/>
  <c r="AI22" i="5"/>
  <c r="AH22" i="5"/>
  <c r="AH21" i="5" s="1"/>
  <c r="AD22" i="5"/>
  <c r="AD21" i="5" s="1"/>
  <c r="AA22" i="5"/>
  <c r="Z22" i="5"/>
  <c r="Z21" i="5" s="1"/>
  <c r="V22" i="5"/>
  <c r="V21" i="5" s="1"/>
  <c r="S22" i="5"/>
  <c r="K22" i="5"/>
  <c r="AJ21" i="5"/>
  <c r="AI21" i="5"/>
  <c r="AF21" i="5"/>
  <c r="AB21" i="5"/>
  <c r="AA21" i="5"/>
  <c r="T21" i="5"/>
  <c r="S21" i="5"/>
  <c r="P21" i="5"/>
  <c r="L21" i="5"/>
  <c r="K21" i="5"/>
  <c r="Q51" i="4"/>
  <c r="AE48" i="4"/>
  <c r="AE34" i="4" s="1"/>
  <c r="AE33" i="4" s="1"/>
  <c r="AE32" i="4" s="1"/>
  <c r="AE21" i="4" s="1"/>
  <c r="X48" i="4"/>
  <c r="X47" i="4"/>
  <c r="X45" i="4"/>
  <c r="X43" i="4"/>
  <c r="X34" i="4" s="1"/>
  <c r="X33" i="4" s="1"/>
  <c r="X42" i="4"/>
  <c r="J42" i="4"/>
  <c r="X41" i="4"/>
  <c r="J34" i="4"/>
  <c r="J33" i="4" s="1"/>
  <c r="AE35" i="4"/>
  <c r="AL34" i="4"/>
  <c r="AK34" i="4"/>
  <c r="AJ34" i="4"/>
  <c r="AI34" i="4"/>
  <c r="AH34" i="4"/>
  <c r="AG34" i="4"/>
  <c r="AF34" i="4"/>
  <c r="AD34" i="4"/>
  <c r="AD33" i="4" s="1"/>
  <c r="AD32" i="4" s="1"/>
  <c r="AD21" i="4" s="1"/>
  <c r="AC34" i="4"/>
  <c r="AB34" i="4"/>
  <c r="AA34" i="4"/>
  <c r="AA33" i="4" s="1"/>
  <c r="AA32" i="4" s="1"/>
  <c r="AA21" i="4" s="1"/>
  <c r="Z34" i="4"/>
  <c r="Z33" i="4" s="1"/>
  <c r="Z32" i="4" s="1"/>
  <c r="Z21" i="4" s="1"/>
  <c r="Y34" i="4"/>
  <c r="W34" i="4"/>
  <c r="W33" i="4" s="1"/>
  <c r="W32" i="4" s="1"/>
  <c r="W21" i="4" s="1"/>
  <c r="V34" i="4"/>
  <c r="U34" i="4"/>
  <c r="T34" i="4"/>
  <c r="S34" i="4"/>
  <c r="S33" i="4" s="1"/>
  <c r="S32" i="4" s="1"/>
  <c r="S21" i="4" s="1"/>
  <c r="R34" i="4"/>
  <c r="P34" i="4"/>
  <c r="O34" i="4"/>
  <c r="O33" i="4" s="1"/>
  <c r="O32" i="4" s="1"/>
  <c r="O21" i="4" s="1"/>
  <c r="N34" i="4"/>
  <c r="M34" i="4"/>
  <c r="L34" i="4"/>
  <c r="K34" i="4"/>
  <c r="K33" i="4" s="1"/>
  <c r="K32" i="4" s="1"/>
  <c r="K21" i="4" s="1"/>
  <c r="AC33" i="4"/>
  <c r="AC32" i="4" s="1"/>
  <c r="AC21" i="4" s="1"/>
  <c r="AB33" i="4"/>
  <c r="Y33" i="4"/>
  <c r="V33" i="4"/>
  <c r="V32" i="4" s="1"/>
  <c r="V21" i="4" s="1"/>
  <c r="U33" i="4"/>
  <c r="T33" i="4"/>
  <c r="R33" i="4"/>
  <c r="R32" i="4" s="1"/>
  <c r="R21" i="4" s="1"/>
  <c r="P33" i="4"/>
  <c r="N33" i="4"/>
  <c r="N32" i="4" s="1"/>
  <c r="N21" i="4" s="1"/>
  <c r="M33" i="4"/>
  <c r="L33" i="4"/>
  <c r="AB32" i="4"/>
  <c r="Y32" i="4"/>
  <c r="X32" i="4"/>
  <c r="U32" i="4"/>
  <c r="T32" i="4"/>
  <c r="P32" i="4"/>
  <c r="M32" i="4"/>
  <c r="L32" i="4"/>
  <c r="AL22" i="4"/>
  <c r="AB21" i="4"/>
  <c r="Y21" i="4"/>
  <c r="X21" i="4"/>
  <c r="U21" i="4"/>
  <c r="T21" i="4"/>
  <c r="P21" i="4"/>
  <c r="M21" i="4"/>
  <c r="L21" i="4"/>
  <c r="Q49" i="3"/>
  <c r="AE44" i="3"/>
  <c r="J41" i="3"/>
  <c r="AE36" i="3"/>
  <c r="AL34" i="3"/>
  <c r="AK34" i="3"/>
  <c r="AJ34" i="3"/>
  <c r="AI34" i="3"/>
  <c r="AH34" i="3"/>
  <c r="AG34" i="3"/>
  <c r="AF34" i="3"/>
  <c r="AE34" i="3"/>
  <c r="AE33" i="3" s="1"/>
  <c r="AE32" i="3" s="1"/>
  <c r="AE21" i="3" s="1"/>
  <c r="AD34" i="3"/>
  <c r="AD33" i="3" s="1"/>
  <c r="AD32" i="3" s="1"/>
  <c r="AD21" i="3" s="1"/>
  <c r="AC34" i="3"/>
  <c r="AB34" i="3"/>
  <c r="AA34" i="3"/>
  <c r="AA33" i="3" s="1"/>
  <c r="AA32" i="3" s="1"/>
  <c r="AA21" i="3" s="1"/>
  <c r="Z34" i="3"/>
  <c r="Y34" i="3"/>
  <c r="X34" i="3"/>
  <c r="W34" i="3"/>
  <c r="W33" i="3" s="1"/>
  <c r="W32" i="3" s="1"/>
  <c r="W21" i="3" s="1"/>
  <c r="V34" i="3"/>
  <c r="U34" i="3"/>
  <c r="T34" i="3"/>
  <c r="S34" i="3"/>
  <c r="S33" i="3" s="1"/>
  <c r="S32" i="3" s="1"/>
  <c r="S21" i="3" s="1"/>
  <c r="R34" i="3"/>
  <c r="R33" i="3" s="1"/>
  <c r="R32" i="3" s="1"/>
  <c r="R21" i="3" s="1"/>
  <c r="Q34" i="3"/>
  <c r="P34" i="3"/>
  <c r="O34" i="3"/>
  <c r="O33" i="3" s="1"/>
  <c r="O32" i="3" s="1"/>
  <c r="O21" i="3" s="1"/>
  <c r="N34" i="3"/>
  <c r="N33" i="3" s="1"/>
  <c r="N32" i="3" s="1"/>
  <c r="N21" i="3" s="1"/>
  <c r="M34" i="3"/>
  <c r="L34" i="3"/>
  <c r="K34" i="3"/>
  <c r="K33" i="3" s="1"/>
  <c r="K32" i="3" s="1"/>
  <c r="K21" i="3" s="1"/>
  <c r="J34" i="3"/>
  <c r="AC33" i="3"/>
  <c r="AB33" i="3"/>
  <c r="Z33" i="3"/>
  <c r="Z32" i="3" s="1"/>
  <c r="Z21" i="3" s="1"/>
  <c r="Y33" i="3"/>
  <c r="X33" i="3"/>
  <c r="V33" i="3"/>
  <c r="V32" i="3" s="1"/>
  <c r="V21" i="3" s="1"/>
  <c r="U33" i="3"/>
  <c r="U32" i="3" s="1"/>
  <c r="U21" i="3" s="1"/>
  <c r="T33" i="3"/>
  <c r="Q33" i="3"/>
  <c r="P33" i="3"/>
  <c r="M33" i="3"/>
  <c r="L33" i="3"/>
  <c r="J33" i="3"/>
  <c r="AC32" i="3"/>
  <c r="AB32" i="3"/>
  <c r="Y32" i="3"/>
  <c r="X32" i="3"/>
  <c r="T32" i="3"/>
  <c r="Q32" i="3"/>
  <c r="P32" i="3"/>
  <c r="M32" i="3"/>
  <c r="L32" i="3"/>
  <c r="AL22" i="3"/>
  <c r="AC21" i="3"/>
  <c r="AB21" i="3"/>
  <c r="Y21" i="3"/>
  <c r="X21" i="3"/>
  <c r="T21" i="3"/>
  <c r="Q21" i="3"/>
  <c r="P21" i="3"/>
  <c r="M21" i="3"/>
  <c r="L21" i="3"/>
  <c r="BT33" i="6" l="1"/>
  <c r="BT32" i="6" s="1"/>
  <c r="BT31" i="6" s="1"/>
  <c r="BT20" i="6" s="1"/>
  <c r="BU22" i="6"/>
  <c r="BU21" i="6"/>
  <c r="BU20" i="6" s="1"/>
  <c r="AZ37" i="6"/>
  <c r="BN40" i="6"/>
  <c r="AX40" i="6"/>
  <c r="BL41" i="6"/>
  <c r="BQ33" i="6"/>
  <c r="BQ32" i="6" s="1"/>
  <c r="BQ31" i="6" s="1"/>
  <c r="BQ20" i="6" s="1"/>
  <c r="E21" i="6"/>
  <c r="BM21" i="6"/>
  <c r="BQ21" i="6"/>
  <c r="AY41" i="6"/>
  <c r="BJ21" i="6"/>
  <c r="BN21" i="6"/>
  <c r="BR21" i="6"/>
  <c r="AW40" i="6"/>
  <c r="BA40" i="6"/>
  <c r="AL33" i="4"/>
  <c r="J32" i="4"/>
  <c r="Q34" i="5"/>
  <c r="Q33" i="5" s="1"/>
  <c r="Q32" i="5" s="1"/>
  <c r="AL32" i="5"/>
  <c r="AL21" i="5" s="1"/>
  <c r="AL34" i="5"/>
  <c r="X34" i="5"/>
  <c r="X33" i="5" s="1"/>
  <c r="X32" i="5" s="1"/>
  <c r="X21" i="5" s="1"/>
  <c r="Q34" i="4"/>
  <c r="Q33" i="4" s="1"/>
  <c r="Q32" i="4" s="1"/>
  <c r="Q21" i="4" s="1"/>
  <c r="Y21" i="5"/>
  <c r="AL33" i="3"/>
  <c r="J32" i="3"/>
  <c r="Q21" i="5"/>
  <c r="BO40" i="6" l="1"/>
  <c r="BA37" i="6"/>
  <c r="BK40" i="6"/>
  <c r="AW37" i="6"/>
  <c r="AY40" i="6"/>
  <c r="BM41" i="6"/>
  <c r="AZ36" i="6"/>
  <c r="BN37" i="6"/>
  <c r="BL40" i="6"/>
  <c r="AX37" i="6"/>
  <c r="J21" i="3"/>
  <c r="AL21" i="3" s="1"/>
  <c r="AL32" i="3"/>
  <c r="AL33" i="5"/>
  <c r="J21" i="4"/>
  <c r="AL21" i="4" s="1"/>
  <c r="AL32" i="4"/>
  <c r="BK37" i="6" l="1"/>
  <c r="AW36" i="6"/>
  <c r="AZ35" i="6"/>
  <c r="BN36" i="6"/>
  <c r="BL37" i="6"/>
  <c r="AX36" i="6"/>
  <c r="BO37" i="6"/>
  <c r="BA36" i="6"/>
  <c r="BM40" i="6"/>
  <c r="AY37" i="6"/>
  <c r="BO36" i="6" l="1"/>
  <c r="BA35" i="6"/>
  <c r="AZ34" i="6"/>
  <c r="BN35" i="6"/>
  <c r="BM37" i="6"/>
  <c r="AY36" i="6"/>
  <c r="BL36" i="6"/>
  <c r="AX35" i="6"/>
  <c r="BK36" i="6"/>
  <c r="AW35" i="6"/>
  <c r="BL35" i="6" l="1"/>
  <c r="AX34" i="6"/>
  <c r="BN34" i="6"/>
  <c r="BN33" i="6" s="1"/>
  <c r="BN32" i="6" s="1"/>
  <c r="BN31" i="6" s="1"/>
  <c r="BN20" i="6" s="1"/>
  <c r="AZ33" i="6"/>
  <c r="AW34" i="6"/>
  <c r="BK35" i="6"/>
  <c r="BM36" i="6"/>
  <c r="AY35" i="6"/>
  <c r="BA34" i="6"/>
  <c r="BO35" i="6"/>
  <c r="BL34" i="6" l="1"/>
  <c r="BL33" i="6" s="1"/>
  <c r="BL32" i="6" s="1"/>
  <c r="BL31" i="6" s="1"/>
  <c r="BL20" i="6" s="1"/>
  <c r="AX33" i="6"/>
  <c r="AX32" i="6" s="1"/>
  <c r="AX31" i="6" s="1"/>
  <c r="AX20" i="6" s="1"/>
  <c r="BO34" i="6"/>
  <c r="BO33" i="6" s="1"/>
  <c r="BO32" i="6" s="1"/>
  <c r="BO31" i="6" s="1"/>
  <c r="BO20" i="6" s="1"/>
  <c r="BA33" i="6"/>
  <c r="BK34" i="6"/>
  <c r="BK33" i="6" s="1"/>
  <c r="BK32" i="6" s="1"/>
  <c r="BK31" i="6" s="1"/>
  <c r="BK20" i="6" s="1"/>
  <c r="AW33" i="6"/>
  <c r="AW32" i="6" s="1"/>
  <c r="AW31" i="6" s="1"/>
  <c r="AW20" i="6" s="1"/>
  <c r="AY34" i="6"/>
  <c r="BM35" i="6"/>
  <c r="BM34" i="6" l="1"/>
  <c r="BM33" i="6" s="1"/>
  <c r="BM32" i="6" s="1"/>
  <c r="BM31" i="6" s="1"/>
  <c r="BM20" i="6" s="1"/>
  <c r="AY33" i="6"/>
</calcChain>
</file>

<file path=xl/sharedStrings.xml><?xml version="1.0" encoding="utf-8"?>
<sst xmlns="http://schemas.openxmlformats.org/spreadsheetml/2006/main" count="1065" uniqueCount="223">
  <si>
    <t>Приложение N 4</t>
  </si>
  <si>
    <t>к приказу Минэнерго России</t>
  </si>
  <si>
    <t>от 05.05.2016 N 380</t>
  </si>
  <si>
    <t xml:space="preserve">                   Форма 4. План ввода основных средств</t>
  </si>
  <si>
    <t xml:space="preserve">         Инвестиционная программа ПАО "Челябэнергосбыт"</t>
  </si>
  <si>
    <t xml:space="preserve">                    Год раскрытия информации: 2018 год</t>
  </si>
  <si>
    <t xml:space="preserve">           Утвержденные плановые значения показателей приведены</t>
  </si>
  <si>
    <t xml:space="preserve">      в соответствии  с Постановлением Министерства тарифного регулирования и энергетики Челябинской области от 31.10.2017 №53/7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</si>
  <si>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</si>
  <si>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</si>
  <si>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</si>
  <si>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</si>
  <si>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 в 2016 году</t>
  </si>
  <si>
    <t>Принятие основных средств и нематериальных активов к бухгалтерскому учету</t>
  </si>
  <si>
    <t>Краткое обоснование корректировки утвержденного плана</t>
  </si>
  <si>
    <t xml:space="preserve">2017 год </t>
  </si>
  <si>
    <t>2018 год</t>
  </si>
  <si>
    <t>2019 год</t>
  </si>
  <si>
    <t>Итого за период реализации инвестиционной программы</t>
  </si>
  <si>
    <t xml:space="preserve">План </t>
  </si>
  <si>
    <t xml:space="preserve">Факт </t>
  </si>
  <si>
    <t>Утвержденный план</t>
  </si>
  <si>
    <t>факт</t>
  </si>
  <si>
    <t>Предложение по корректировке утвержденного плана</t>
  </si>
  <si>
    <t>План</t>
  </si>
  <si>
    <t>нематериальные активы</t>
  </si>
  <si>
    <t>основные средства</t>
  </si>
  <si>
    <t>млн рублей (без НДС)</t>
  </si>
  <si>
    <t>МВ x А</t>
  </si>
  <si>
    <t>Мвар</t>
  </si>
  <si>
    <t>км ЛЭП</t>
  </si>
  <si>
    <t>МВт</t>
  </si>
  <si>
    <t>шт.</t>
  </si>
  <si>
    <t>шт</t>
  </si>
  <si>
    <t>6.1.1.</t>
  </si>
  <si>
    <t>6.1.2.</t>
  </si>
  <si>
    <t>6.1.3.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</si>
  <si>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</si>
  <si>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</si>
  <si>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</si>
  <si>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</si>
  <si>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</si>
  <si>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</si>
  <si>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</si>
  <si>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</si>
  <si>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</si>
  <si>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</si>
  <si>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</si>
  <si>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</si>
  <si>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</si>
  <si>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</si>
  <si>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</si>
  <si>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</si>
  <si>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</si>
  <si>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</si>
  <si>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</si>
  <si>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</si>
  <si>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</si>
  <si>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</si>
  <si>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</si>
  <si>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</si>
  <si>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</si>
  <si>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</si>
  <si>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</si>
  <si>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</si>
  <si>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</si>
  <si>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</si>
  <si>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</si>
  <si>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</si>
  <si>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</si>
  <si>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</si>
  <si>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</si>
  <si>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</si>
  <si>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</si>
  <si>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</si>
  <si>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</si>
  <si>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</si>
  <si>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7.5.2</t>
  </si>
  <si>
    <t>7.5.3</t>
  </si>
  <si>
    <t>7.5.4</t>
  </si>
  <si>
    <t>7.5.5</t>
  </si>
  <si>
    <t>7.5.6</t>
  </si>
  <si>
    <t>7.5.7</t>
  </si>
  <si>
    <t>7.6.1</t>
  </si>
  <si>
    <t>7.6.2</t>
  </si>
  <si>
    <t>7.6.3</t>
  </si>
  <si>
    <t>7.6.4</t>
  </si>
  <si>
    <t>7.6.5</t>
  </si>
  <si>
    <t>7.6.6</t>
  </si>
  <si>
    <t>7.6.7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</si>
  <si>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</si>
  <si>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</si>
  <si>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</si>
  <si>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</si>
  <si>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</si>
  <si>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</si>
  <si>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</si>
  <si>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</si>
  <si>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</si>
  <si>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</si>
  <si>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</si>
  <si>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</si>
  <si>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</si>
  <si>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</si>
  <si>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ВСЕГО по инвестиционной программе, в том числе:</t>
  </si>
  <si>
    <t>-</t>
  </si>
  <si>
    <t>0.1</t>
  </si>
  <si>
    <t>Технологическое присоединение, всего</t>
  </si>
  <si>
    <t>1.</t>
  </si>
  <si>
    <t>Челябинская область</t>
  </si>
  <si>
    <t>1.1.</t>
  </si>
  <si>
    <t>Технологическое присоединение, всего, в том числе:</t>
  </si>
  <si>
    <t>1.1.2.</t>
  </si>
  <si>
    <t>Технологическое присоединение объектов электросетевого хозяйства, всего, в том числе:</t>
  </si>
  <si>
    <t>1.1.2.2.</t>
  </si>
  <si>
    <t xml:space="preserve">Технологическое присоединение к электрическим сетям иных сетевых организаций, всего, в том числе:
</t>
  </si>
  <si>
    <t>Технологическое присоеденения к сетям РЖД для обеспечение бесперебойного питания энергоёмких объёктов компании</t>
  </si>
  <si>
    <t>J_II.5.9.connection</t>
  </si>
  <si>
    <t>При разработке инвестиционной программы на 2017-2019 год не была учтена необходимость создания дополнительного источника электроснабжения для невилирования рисков отключения электроэнергии во время биллинга. Законодательством установлены сроки направления платёжных документов в адрес потребителей со стороны ГП, в связи с чем Общество вынуждено соблюдать жёсткие сроки биллинга. У Общесво отсутсвуют резервные источники электроснабжения , что в случае внештатных ситуаций (повреждение линий электропередач МРСК и т.п.) приведёт к оставновке процсса и не позволит своевременно провести расчёты с потреьителями.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</si>
  <si>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</si>
  <si>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</si>
  <si>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</si>
  <si>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</si>
  <si>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</si>
  <si>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</si>
  <si>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</si>
  <si>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</si>
  <si>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</si>
  <si>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</si>
  <si>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1.6.</t>
  </si>
  <si>
    <t>Прочие инвестиционные проекты, всего, в том числе:</t>
  </si>
  <si>
    <t>Поставка оборудования, лицензий и выполнение работ для обеспечения информационной безопасности баз данных потребителей - юридических лиц от хакерских атак и попыток преднамеренного искажения информации</t>
  </si>
  <si>
    <t>H_II.5.1.database.security</t>
  </si>
  <si>
    <t>Проведённое в 2018 году обследование сертифицированным поставщиком услуг выявило дополнительные узкие места в ситеме защиты баз данных потребитлей не предусмотренные ранеее в инвестиционном проекте</t>
  </si>
  <si>
    <t>Увеличение ёмкости системы хранения данных</t>
  </si>
  <si>
    <t>I_II.5.2.database.storage</t>
  </si>
  <si>
    <t>Модернизация системы резервного копирования данных</t>
  </si>
  <si>
    <t>J_II.5.3.database.backup</t>
  </si>
  <si>
    <t>Обновление платформы сайта ЧЭС</t>
  </si>
  <si>
    <t>H_I.2.1.service.website</t>
  </si>
  <si>
    <t>В связи с неполным финансированием  этапа реализации инвестционного проекта в 2017 году запланирован перенос финнасирования данного проекта на 2018 год без включении дополнительных источников в тарифы 2018 года. Общая стоиомость проекта за 2017-2019 год неизменилась.</t>
  </si>
  <si>
    <t>Создание контакт - центра</t>
  </si>
  <si>
    <t>I_I.2.2.service.contact-centre</t>
  </si>
  <si>
    <t>Проект обеспечения функционирования системы биллинга (Oracle Exadata)</t>
  </si>
  <si>
    <t>H_II.5.4.billing.exadata</t>
  </si>
  <si>
    <t>Модернизация сервиса электронной почты и продление корпоративного лицензионного соглашения с Microsoft</t>
  </si>
  <si>
    <t>I_II.5.5.troubleproof.email</t>
  </si>
  <si>
    <t>Обновление парка вычислительной техники взамен вышедшей из строя</t>
  </si>
  <si>
    <t>H_I.1.2.troubleproof.workstations</t>
  </si>
  <si>
    <t>Повышение отказоустойчивости участков</t>
  </si>
  <si>
    <t>H_II.5.6.troubleproof.regional-centres</t>
  </si>
  <si>
    <t>Модернизация сети передачи данных с участками и филиалами</t>
  </si>
  <si>
    <t>H_II.5.7.troubleproof.network</t>
  </si>
  <si>
    <t>Приобретение серверов для замены вышедшего из строя оборудования</t>
  </si>
  <si>
    <t>H_I.1.3.troubleproof.servers</t>
  </si>
  <si>
    <t>Соблюдение требований работы на оптовом рынке электроэнергии и мощности</t>
  </si>
  <si>
    <t>H_II.6.1.ORE.AIISKUE</t>
  </si>
  <si>
    <t>Система электронного документооборота с сертификатом ФСТЭК</t>
  </si>
  <si>
    <t>H_II.6.2.electronic_documents</t>
  </si>
  <si>
    <t>Установка кондиционеров во фронт-офисах (залах приёма клиентов)</t>
  </si>
  <si>
    <t>H_I.2.6.service.conditions</t>
  </si>
  <si>
    <t>При разработке инвестиционной программы на 2017-2019 г.г. не была учтена необходимость установки кондиционеров в помещения фронт-офисов Общества. При этом в летнее время года температура в данных помещениях достигает 40 градусов, что не соответствует требованиям САНПИНов при реализации услуг гражданам</t>
  </si>
  <si>
    <t>Монтаж пандусов согласно проекту доступности инфраструктра для инвалидов и маломобильных групп населения</t>
  </si>
  <si>
    <t>H_I.2.3.service.availability</t>
  </si>
  <si>
    <t>Проект расширения расчётно-информационного центра в с. Долгодеревенское по ул. Свердловская, д 1а</t>
  </si>
  <si>
    <t>H_I.2.4.service.customer-centre</t>
  </si>
  <si>
    <t>Увеличение проекто-сметной стоиомсти</t>
  </si>
  <si>
    <t>Реконструкция входных групп для инвалидов и малоподвижных групп населения</t>
  </si>
  <si>
    <t>H_I.2.5.service.availability2</t>
  </si>
  <si>
    <t>J_I.1.3.billing.print</t>
  </si>
  <si>
    <t>Обеспечение подключения серверов к системе хранения данных</t>
  </si>
  <si>
    <t>J_II.5.8.database.connection</t>
  </si>
  <si>
    <t>Установка электронных очередей в офисах обслуживания потребителей</t>
  </si>
  <si>
    <t>J_II.5.10.service.quality</t>
  </si>
  <si>
    <t>В связи  с большим потоком потребителей во фронт-офисах компании и возникновением конфликтых ситуаций необходимо упорядочить клиентопоток по мсредствам установление аппараттов электронных очередей.</t>
  </si>
  <si>
    <t>Проект создания системы дистанционного снятия показаний бытовых потребителей в МКД (пилотный этап в г. Озерск)</t>
  </si>
  <si>
    <t>J_II.5.11.aiiskue</t>
  </si>
  <si>
    <t>получение достоверной информации об объёмах потреблённой гражданами электроэнергии, устранение разногласий с сетевыми организациями, в части определения полезного отпуска населению.</t>
  </si>
  <si>
    <t>Приложение N 5</t>
  </si>
  <si>
    <t xml:space="preserve">                   Форма 5. План ввода основных средств</t>
  </si>
  <si>
    <t xml:space="preserve">                      (с распределением по кварталам)</t>
  </si>
  <si>
    <t xml:space="preserve">                                на  2018 год</t>
  </si>
  <si>
    <t xml:space="preserve">                    Год раскрытия информации: 2018  год</t>
  </si>
  <si>
    <t>Утвержденный план принятия основных средств и нематериальных активов к бухгалтерскому учету на год</t>
  </si>
  <si>
    <t>I кв.</t>
  </si>
  <si>
    <t>II кв.</t>
  </si>
  <si>
    <t>III кв.</t>
  </si>
  <si>
    <t>IV кв.</t>
  </si>
  <si>
    <t>Итого план (утвержденный план) за год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</si>
  <si>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</si>
  <si>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</si>
  <si>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</si>
  <si>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</si>
  <si>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</si>
  <si>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</si>
  <si>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</si>
  <si>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</si>
  <si>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</si>
  <si>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</si>
  <si>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</si>
  <si>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</si>
  <si>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</si>
  <si>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</si>
  <si>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</si>
  <si>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</si>
  <si>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</si>
  <si>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</si>
  <si>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</si>
  <si>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</si>
  <si>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</si>
  <si>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</si>
  <si>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</si>
  <si>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</si>
  <si>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</si>
  <si>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</si>
  <si>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</si>
  <si>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</si>
  <si>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По результатам проведения конкурсных процедур уточнена стоимость проекта</t>
  </si>
  <si>
    <t xml:space="preserve">                                на  2017 год</t>
  </si>
  <si>
    <t>Приобретение аппарата печати в билинговый центр взамен вышедшего из строя</t>
  </si>
  <si>
    <t xml:space="preserve">                                на  2019 год</t>
  </si>
  <si>
    <t>Корректировка связано с выходом из строя оборудования в 2017 году (Акт обследования прилагается), замена которого не была предусмотрена инвестициогоной программой.
В данной форме учтена только стоимость оборудования (В форме 3 добавлена стоимость лизингового удорожания)</t>
  </si>
  <si>
    <t>Утверждённой ИП на 2017-2019 года предусмотрено приобретение нового серверного обрудования, при этом не пердусмотрено создания инфраструктуры под данное обрудование, что не позволяет использовать его.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</si>
</sst>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3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/>
    <xf numFmtId="43" fontId="1" fillId="0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1" fontId="4" fillId="0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49" fontId="1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55"/>
  <sheetViews>
    <sheetView tabSelected="1" topLeftCell="A13" zoomScale="86" zoomScaleNormal="86" workbookViewId="0">
      <pane xSplit="2" ySplit="7" topLeftCell="C20" activePane="bottomRight" state="frozen"/>
      <selection activeCell="A13" sqref="A13"/>
      <selection pane="topRight" activeCell="C13" sqref="C13"/>
      <selection pane="bottomLeft" activeCell="A20" sqref="A20"/>
      <selection pane="bottomRight" activeCell="AG26" sqref="AG26"/>
    </sheetView>
  </sheetViews>
  <sheetFormatPr defaultRowHeight="12.75" outlineLevelRow="1" outlineLevelCol="1" x14ac:dyDescent="0.2"/>
  <cols>
    <col min="1" max="1" width="9.140625" style="2"/>
    <col min="2" max="2" width="26.42578125" style="1" customWidth="1"/>
    <col min="3" max="3" width="16.5703125" style="3" customWidth="1"/>
    <col min="4" max="4" width="9.85546875" style="2" customWidth="1"/>
    <col min="5" max="5" width="13.7109375" style="2" customWidth="1"/>
    <col min="6" max="6" width="10.7109375" style="2" hidden="1" customWidth="1" outlineLevel="1"/>
    <col min="7" max="7" width="11.42578125" style="2" hidden="1" customWidth="1" outlineLevel="1"/>
    <col min="8" max="19" width="10.140625" style="2" hidden="1" customWidth="1" outlineLevel="1"/>
    <col min="20" max="20" width="10.85546875" style="2" customWidth="1" collapsed="1"/>
    <col min="21" max="25" width="9.140625" style="2" hidden="1" customWidth="1" outlineLevel="1"/>
    <col min="26" max="26" width="9.85546875" style="2" bestFit="1" customWidth="1" collapsed="1"/>
    <col min="27" max="27" width="11.42578125" style="2" customWidth="1"/>
    <col min="28" max="32" width="9.140625" style="2" hidden="1" customWidth="1" outlineLevel="1"/>
    <col min="33" max="33" width="9.85546875" style="2" bestFit="1" customWidth="1" collapsed="1"/>
    <col min="34" max="34" width="9.140625" style="2"/>
    <col min="35" max="39" width="9.140625" style="2" hidden="1" customWidth="1" outlineLevel="1"/>
    <col min="40" max="40" width="9.85546875" style="2" bestFit="1" customWidth="1" collapsed="1"/>
    <col min="41" max="41" width="10.28515625" style="2" customWidth="1"/>
    <col min="42" max="46" width="0" style="2" hidden="1" customWidth="1" outlineLevel="1"/>
    <col min="47" max="47" width="9.85546875" style="2" bestFit="1" customWidth="1" collapsed="1"/>
    <col min="48" max="48" width="13" style="2" customWidth="1"/>
    <col min="49" max="53" width="0" style="2" hidden="1" customWidth="1" outlineLevel="1"/>
    <col min="54" max="54" width="9.85546875" style="2" bestFit="1" customWidth="1" collapsed="1"/>
    <col min="55" max="55" width="9.140625" style="2"/>
    <col min="56" max="57" width="9.140625" style="2" customWidth="1"/>
    <col min="58" max="58" width="9.140625" style="2" hidden="1" customWidth="1" outlineLevel="1"/>
    <col min="59" max="59" width="9.140625" style="2" customWidth="1" collapsed="1"/>
    <col min="60" max="60" width="9.140625" style="2" hidden="1" customWidth="1" outlineLevel="1"/>
    <col min="61" max="61" width="9.85546875" style="2" bestFit="1" customWidth="1" collapsed="1"/>
    <col min="62" max="62" width="12.5703125" style="2" customWidth="1"/>
    <col min="63" max="67" width="9.140625" style="2" hidden="1" customWidth="1" outlineLevel="1"/>
    <col min="68" max="68" width="11.85546875" style="2" customWidth="1" collapsed="1"/>
    <col min="69" max="69" width="9.140625" style="2"/>
    <col min="70" max="70" width="9.140625" style="2" hidden="1" customWidth="1" outlineLevel="1"/>
    <col min="71" max="71" width="9.140625" style="2" customWidth="1" collapsed="1"/>
    <col min="72" max="72" width="9.140625" style="2" hidden="1" customWidth="1" outlineLevel="1"/>
    <col min="73" max="73" width="9.140625" style="2" customWidth="1" collapsed="1"/>
    <col min="74" max="74" width="9.140625" style="2" hidden="1" customWidth="1" outlineLevel="1"/>
    <col min="75" max="75" width="12.140625" style="2" customWidth="1" collapsed="1"/>
    <col min="76" max="76" width="52.140625" style="1" customWidth="1"/>
    <col min="77" max="16384" width="9.140625" style="2"/>
  </cols>
  <sheetData>
    <row r="1" spans="1:76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</row>
    <row r="2" spans="1:76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</row>
    <row r="3" spans="1:76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</row>
    <row r="4" spans="1:76" x14ac:dyDescent="0.2">
      <c r="A4" s="3"/>
    </row>
    <row r="5" spans="1:76" x14ac:dyDescent="0.2">
      <c r="A5" s="4" t="s">
        <v>3</v>
      </c>
    </row>
    <row r="6" spans="1:76" x14ac:dyDescent="0.2">
      <c r="A6" s="3"/>
    </row>
    <row r="7" spans="1:76" x14ac:dyDescent="0.2">
      <c r="A7" s="3" t="s">
        <v>4</v>
      </c>
    </row>
    <row r="8" spans="1:76" x14ac:dyDescent="0.2">
      <c r="A8" s="3"/>
    </row>
    <row r="9" spans="1:76" x14ac:dyDescent="0.2">
      <c r="A9" s="3" t="s">
        <v>5</v>
      </c>
    </row>
    <row r="10" spans="1:76" x14ac:dyDescent="0.2">
      <c r="A10" s="5"/>
    </row>
    <row r="11" spans="1:76" x14ac:dyDescent="0.2">
      <c r="A11" s="3" t="s">
        <v>6</v>
      </c>
    </row>
    <row r="12" spans="1:76" x14ac:dyDescent="0.2">
      <c r="A12" s="1" t="s">
        <v>7</v>
      </c>
    </row>
    <row r="13" spans="1:76" x14ac:dyDescent="0.2">
      <c r="A13" s="5"/>
    </row>
    <row r="14" spans="1:76" x14ac:dyDescent="0.2">
      <c r="A14" s="39" t="s">
        <v>8</v>
      </c>
      <c r="B14" s="39" t="s">
        <v>9</v>
      </c>
      <c r="C14" s="39" t="s">
        <v>10</v>
      </c>
      <c r="D14" s="39" t="s">
        <v>11</v>
      </c>
      <c r="E14" s="39"/>
      <c r="F14" s="39" t="s">
        <v>12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 t="s">
        <v>13</v>
      </c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40" t="s">
        <v>14</v>
      </c>
    </row>
    <row r="15" spans="1:76" ht="35.25" customHeigh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 t="s">
        <v>15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 t="s">
        <v>16</v>
      </c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 t="s">
        <v>17</v>
      </c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 t="s">
        <v>18</v>
      </c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40"/>
    </row>
    <row r="16" spans="1:76" ht="53.25" customHeight="1" x14ac:dyDescent="0.2">
      <c r="A16" s="39"/>
      <c r="B16" s="39"/>
      <c r="C16" s="39"/>
      <c r="D16" s="39"/>
      <c r="E16" s="39"/>
      <c r="F16" s="39" t="s">
        <v>19</v>
      </c>
      <c r="G16" s="39"/>
      <c r="H16" s="39"/>
      <c r="I16" s="39"/>
      <c r="J16" s="39"/>
      <c r="K16" s="39"/>
      <c r="L16" s="39"/>
      <c r="M16" s="39" t="s">
        <v>20</v>
      </c>
      <c r="N16" s="39"/>
      <c r="O16" s="39"/>
      <c r="P16" s="39"/>
      <c r="Q16" s="39"/>
      <c r="R16" s="39"/>
      <c r="S16" s="39"/>
      <c r="T16" s="39" t="s">
        <v>21</v>
      </c>
      <c r="U16" s="39"/>
      <c r="V16" s="39"/>
      <c r="W16" s="39"/>
      <c r="X16" s="39"/>
      <c r="Y16" s="39"/>
      <c r="Z16" s="39"/>
      <c r="AA16" s="39" t="s">
        <v>22</v>
      </c>
      <c r="AB16" s="39"/>
      <c r="AC16" s="39"/>
      <c r="AD16" s="39"/>
      <c r="AE16" s="39"/>
      <c r="AF16" s="39"/>
      <c r="AG16" s="39"/>
      <c r="AH16" s="39" t="s">
        <v>21</v>
      </c>
      <c r="AI16" s="39"/>
      <c r="AJ16" s="39"/>
      <c r="AK16" s="39"/>
      <c r="AL16" s="39"/>
      <c r="AM16" s="39"/>
      <c r="AN16" s="39"/>
      <c r="AO16" s="39" t="s">
        <v>23</v>
      </c>
      <c r="AP16" s="39"/>
      <c r="AQ16" s="39"/>
      <c r="AR16" s="39"/>
      <c r="AS16" s="39"/>
      <c r="AT16" s="39"/>
      <c r="AU16" s="39"/>
      <c r="AV16" s="39" t="s">
        <v>21</v>
      </c>
      <c r="AW16" s="39"/>
      <c r="AX16" s="39"/>
      <c r="AY16" s="39"/>
      <c r="AZ16" s="39"/>
      <c r="BA16" s="39"/>
      <c r="BB16" s="39"/>
      <c r="BC16" s="39" t="s">
        <v>23</v>
      </c>
      <c r="BD16" s="39"/>
      <c r="BE16" s="39"/>
      <c r="BF16" s="39"/>
      <c r="BG16" s="39"/>
      <c r="BH16" s="39"/>
      <c r="BI16" s="39"/>
      <c r="BJ16" s="39" t="s">
        <v>24</v>
      </c>
      <c r="BK16" s="39"/>
      <c r="BL16" s="39"/>
      <c r="BM16" s="39"/>
      <c r="BN16" s="39"/>
      <c r="BO16" s="39"/>
      <c r="BP16" s="39"/>
      <c r="BQ16" s="39" t="s">
        <v>23</v>
      </c>
      <c r="BR16" s="39"/>
      <c r="BS16" s="39"/>
      <c r="BT16" s="39"/>
      <c r="BU16" s="39"/>
      <c r="BV16" s="39"/>
      <c r="BW16" s="39"/>
      <c r="BX16" s="40"/>
    </row>
    <row r="17" spans="1:76" ht="32.25" customHeight="1" x14ac:dyDescent="0.2">
      <c r="A17" s="39"/>
      <c r="B17" s="39"/>
      <c r="C17" s="39"/>
      <c r="D17" s="39" t="s">
        <v>24</v>
      </c>
      <c r="E17" s="39" t="s">
        <v>23</v>
      </c>
      <c r="F17" s="39" t="s">
        <v>25</v>
      </c>
      <c r="G17" s="39"/>
      <c r="H17" s="39" t="s">
        <v>26</v>
      </c>
      <c r="I17" s="39"/>
      <c r="J17" s="39"/>
      <c r="K17" s="39"/>
      <c r="L17" s="39"/>
      <c r="M17" s="39" t="s">
        <v>25</v>
      </c>
      <c r="N17" s="39"/>
      <c r="O17" s="39" t="s">
        <v>26</v>
      </c>
      <c r="P17" s="39"/>
      <c r="Q17" s="39"/>
      <c r="R17" s="39"/>
      <c r="S17" s="39"/>
      <c r="T17" s="39" t="s">
        <v>25</v>
      </c>
      <c r="U17" s="39"/>
      <c r="V17" s="39" t="s">
        <v>26</v>
      </c>
      <c r="W17" s="39"/>
      <c r="X17" s="39"/>
      <c r="Y17" s="39"/>
      <c r="Z17" s="39"/>
      <c r="AA17" s="39" t="s">
        <v>25</v>
      </c>
      <c r="AB17" s="39"/>
      <c r="AC17" s="39" t="s">
        <v>26</v>
      </c>
      <c r="AD17" s="39"/>
      <c r="AE17" s="39"/>
      <c r="AF17" s="39"/>
      <c r="AG17" s="39"/>
      <c r="AH17" s="39" t="s">
        <v>25</v>
      </c>
      <c r="AI17" s="39"/>
      <c r="AJ17" s="39" t="s">
        <v>26</v>
      </c>
      <c r="AK17" s="39"/>
      <c r="AL17" s="39"/>
      <c r="AM17" s="39"/>
      <c r="AN17" s="39"/>
      <c r="AO17" s="39" t="s">
        <v>25</v>
      </c>
      <c r="AP17" s="39"/>
      <c r="AQ17" s="39" t="s">
        <v>26</v>
      </c>
      <c r="AR17" s="39"/>
      <c r="AS17" s="39"/>
      <c r="AT17" s="39"/>
      <c r="AU17" s="39"/>
      <c r="AV17" s="39" t="s">
        <v>25</v>
      </c>
      <c r="AW17" s="39"/>
      <c r="AX17" s="39" t="s">
        <v>26</v>
      </c>
      <c r="AY17" s="39"/>
      <c r="AZ17" s="39"/>
      <c r="BA17" s="39"/>
      <c r="BB17" s="39"/>
      <c r="BC17" s="39" t="s">
        <v>25</v>
      </c>
      <c r="BD17" s="39"/>
      <c r="BE17" s="39" t="s">
        <v>26</v>
      </c>
      <c r="BF17" s="39"/>
      <c r="BG17" s="39"/>
      <c r="BH17" s="39"/>
      <c r="BI17" s="39"/>
      <c r="BJ17" s="39" t="s">
        <v>25</v>
      </c>
      <c r="BK17" s="39"/>
      <c r="BL17" s="39" t="s">
        <v>26</v>
      </c>
      <c r="BM17" s="39"/>
      <c r="BN17" s="39"/>
      <c r="BO17" s="39"/>
      <c r="BP17" s="39"/>
      <c r="BQ17" s="39" t="s">
        <v>25</v>
      </c>
      <c r="BR17" s="39"/>
      <c r="BS17" s="39" t="s">
        <v>26</v>
      </c>
      <c r="BT17" s="39"/>
      <c r="BU17" s="39"/>
      <c r="BV17" s="39"/>
      <c r="BW17" s="39"/>
      <c r="BX17" s="40"/>
    </row>
    <row r="18" spans="1:76" ht="38.25" x14ac:dyDescent="0.2">
      <c r="A18" s="39"/>
      <c r="B18" s="39"/>
      <c r="C18" s="39"/>
      <c r="D18" s="39"/>
      <c r="E18" s="39"/>
      <c r="F18" s="35" t="s">
        <v>27</v>
      </c>
      <c r="G18" s="35" t="s">
        <v>27</v>
      </c>
      <c r="H18" s="35" t="s">
        <v>28</v>
      </c>
      <c r="I18" s="35" t="s">
        <v>29</v>
      </c>
      <c r="J18" s="35" t="s">
        <v>30</v>
      </c>
      <c r="K18" s="35" t="s">
        <v>31</v>
      </c>
      <c r="L18" s="35" t="s">
        <v>32</v>
      </c>
      <c r="M18" s="35" t="s">
        <v>27</v>
      </c>
      <c r="N18" s="35" t="s">
        <v>27</v>
      </c>
      <c r="O18" s="35" t="s">
        <v>28</v>
      </c>
      <c r="P18" s="35" t="s">
        <v>29</v>
      </c>
      <c r="Q18" s="35" t="s">
        <v>30</v>
      </c>
      <c r="R18" s="35" t="s">
        <v>31</v>
      </c>
      <c r="S18" s="35" t="s">
        <v>32</v>
      </c>
      <c r="T18" s="35" t="s">
        <v>27</v>
      </c>
      <c r="U18" s="35" t="s">
        <v>27</v>
      </c>
      <c r="V18" s="35" t="s">
        <v>28</v>
      </c>
      <c r="W18" s="35" t="s">
        <v>29</v>
      </c>
      <c r="X18" s="35" t="s">
        <v>30</v>
      </c>
      <c r="Y18" s="35" t="s">
        <v>31</v>
      </c>
      <c r="Z18" s="35" t="s">
        <v>32</v>
      </c>
      <c r="AA18" s="35" t="s">
        <v>27</v>
      </c>
      <c r="AB18" s="35" t="s">
        <v>27</v>
      </c>
      <c r="AC18" s="35" t="s">
        <v>28</v>
      </c>
      <c r="AD18" s="35" t="s">
        <v>29</v>
      </c>
      <c r="AE18" s="35" t="s">
        <v>30</v>
      </c>
      <c r="AF18" s="35" t="s">
        <v>31</v>
      </c>
      <c r="AG18" s="35" t="s">
        <v>32</v>
      </c>
      <c r="AH18" s="35" t="s">
        <v>27</v>
      </c>
      <c r="AI18" s="35" t="s">
        <v>27</v>
      </c>
      <c r="AJ18" s="35" t="s">
        <v>28</v>
      </c>
      <c r="AK18" s="35" t="s">
        <v>29</v>
      </c>
      <c r="AL18" s="35" t="s">
        <v>30</v>
      </c>
      <c r="AM18" s="35" t="s">
        <v>31</v>
      </c>
      <c r="AN18" s="35" t="s">
        <v>33</v>
      </c>
      <c r="AO18" s="35" t="s">
        <v>27</v>
      </c>
      <c r="AP18" s="35" t="s">
        <v>27</v>
      </c>
      <c r="AQ18" s="35" t="s">
        <v>28</v>
      </c>
      <c r="AR18" s="35" t="s">
        <v>29</v>
      </c>
      <c r="AS18" s="35" t="s">
        <v>30</v>
      </c>
      <c r="AT18" s="35" t="s">
        <v>31</v>
      </c>
      <c r="AU18" s="35" t="s">
        <v>33</v>
      </c>
      <c r="AV18" s="35" t="s">
        <v>27</v>
      </c>
      <c r="AW18" s="35" t="s">
        <v>27</v>
      </c>
      <c r="AX18" s="35" t="s">
        <v>28</v>
      </c>
      <c r="AY18" s="35" t="s">
        <v>29</v>
      </c>
      <c r="AZ18" s="35" t="s">
        <v>30</v>
      </c>
      <c r="BA18" s="35" t="s">
        <v>31</v>
      </c>
      <c r="BB18" s="35" t="s">
        <v>33</v>
      </c>
      <c r="BC18" s="35" t="s">
        <v>27</v>
      </c>
      <c r="BD18" s="35" t="s">
        <v>27</v>
      </c>
      <c r="BE18" s="35" t="s">
        <v>28</v>
      </c>
      <c r="BF18" s="35" t="s">
        <v>29</v>
      </c>
      <c r="BG18" s="35" t="s">
        <v>30</v>
      </c>
      <c r="BH18" s="35" t="s">
        <v>31</v>
      </c>
      <c r="BI18" s="35" t="s">
        <v>33</v>
      </c>
      <c r="BJ18" s="35" t="s">
        <v>27</v>
      </c>
      <c r="BK18" s="35" t="s">
        <v>27</v>
      </c>
      <c r="BL18" s="35" t="s">
        <v>28</v>
      </c>
      <c r="BM18" s="35" t="s">
        <v>29</v>
      </c>
      <c r="BN18" s="35" t="s">
        <v>30</v>
      </c>
      <c r="BO18" s="35" t="s">
        <v>31</v>
      </c>
      <c r="BP18" s="35" t="s">
        <v>33</v>
      </c>
      <c r="BQ18" s="35" t="s">
        <v>27</v>
      </c>
      <c r="BR18" s="35" t="s">
        <v>27</v>
      </c>
      <c r="BS18" s="35" t="s">
        <v>28</v>
      </c>
      <c r="BT18" s="35" t="s">
        <v>29</v>
      </c>
      <c r="BU18" s="35" t="s">
        <v>30</v>
      </c>
      <c r="BV18" s="35" t="s">
        <v>31</v>
      </c>
      <c r="BW18" s="35" t="s">
        <v>33</v>
      </c>
      <c r="BX18" s="40"/>
    </row>
    <row r="19" spans="1:76" x14ac:dyDescent="0.2">
      <c r="A19" s="35">
        <v>1</v>
      </c>
      <c r="B19" s="35">
        <v>2</v>
      </c>
      <c r="C19" s="7">
        <v>3</v>
      </c>
      <c r="D19" s="35">
        <v>4</v>
      </c>
      <c r="E19" s="35">
        <v>5</v>
      </c>
      <c r="F19" s="8" t="s">
        <v>34</v>
      </c>
      <c r="G19" s="8" t="s">
        <v>35</v>
      </c>
      <c r="H19" s="8" t="s">
        <v>36</v>
      </c>
      <c r="I19" s="9" t="s">
        <v>37</v>
      </c>
      <c r="J19" s="9" t="s">
        <v>38</v>
      </c>
      <c r="K19" s="9" t="s">
        <v>39</v>
      </c>
      <c r="L19" s="9" t="s">
        <v>40</v>
      </c>
      <c r="M19" s="9" t="s">
        <v>41</v>
      </c>
      <c r="N19" s="9" t="s">
        <v>42</v>
      </c>
      <c r="O19" s="9" t="s">
        <v>43</v>
      </c>
      <c r="P19" s="9" t="s">
        <v>44</v>
      </c>
      <c r="Q19" s="9" t="s">
        <v>45</v>
      </c>
      <c r="R19" s="9" t="s">
        <v>46</v>
      </c>
      <c r="S19" s="9" t="s">
        <v>47</v>
      </c>
      <c r="T19" s="9" t="s">
        <v>48</v>
      </c>
      <c r="U19" s="9" t="s">
        <v>49</v>
      </c>
      <c r="V19" s="9" t="s">
        <v>50</v>
      </c>
      <c r="W19" s="9" t="s">
        <v>51</v>
      </c>
      <c r="X19" s="9" t="s">
        <v>52</v>
      </c>
      <c r="Y19" s="9" t="s">
        <v>53</v>
      </c>
      <c r="Z19" s="9" t="s">
        <v>54</v>
      </c>
      <c r="AA19" s="9" t="s">
        <v>55</v>
      </c>
      <c r="AB19" s="9" t="s">
        <v>56</v>
      </c>
      <c r="AC19" s="9" t="s">
        <v>57</v>
      </c>
      <c r="AD19" s="9" t="s">
        <v>58</v>
      </c>
      <c r="AE19" s="9" t="s">
        <v>59</v>
      </c>
      <c r="AF19" s="9" t="s">
        <v>60</v>
      </c>
      <c r="AG19" s="9" t="s">
        <v>61</v>
      </c>
      <c r="AH19" s="9" t="s">
        <v>62</v>
      </c>
      <c r="AI19" s="9" t="s">
        <v>63</v>
      </c>
      <c r="AJ19" s="9" t="s">
        <v>64</v>
      </c>
      <c r="AK19" s="9" t="s">
        <v>65</v>
      </c>
      <c r="AL19" s="9" t="s">
        <v>66</v>
      </c>
      <c r="AM19" s="9" t="s">
        <v>67</v>
      </c>
      <c r="AN19" s="9" t="s">
        <v>68</v>
      </c>
      <c r="AO19" s="9" t="s">
        <v>69</v>
      </c>
      <c r="AP19" s="9" t="s">
        <v>70</v>
      </c>
      <c r="AQ19" s="9" t="s">
        <v>71</v>
      </c>
      <c r="AR19" s="9" t="s">
        <v>72</v>
      </c>
      <c r="AS19" s="9" t="s">
        <v>73</v>
      </c>
      <c r="AT19" s="9" t="s">
        <v>74</v>
      </c>
      <c r="AU19" s="9" t="s">
        <v>75</v>
      </c>
      <c r="AV19" s="9" t="s">
        <v>76</v>
      </c>
      <c r="AW19" s="9" t="s">
        <v>77</v>
      </c>
      <c r="AX19" s="9" t="s">
        <v>78</v>
      </c>
      <c r="AY19" s="9" t="s">
        <v>79</v>
      </c>
      <c r="AZ19" s="9" t="s">
        <v>80</v>
      </c>
      <c r="BA19" s="9" t="s">
        <v>81</v>
      </c>
      <c r="BB19" s="9" t="s">
        <v>82</v>
      </c>
      <c r="BC19" s="9" t="s">
        <v>83</v>
      </c>
      <c r="BD19" s="9" t="s">
        <v>84</v>
      </c>
      <c r="BE19" s="9" t="s">
        <v>85</v>
      </c>
      <c r="BF19" s="9" t="s">
        <v>86</v>
      </c>
      <c r="BG19" s="9" t="s">
        <v>87</v>
      </c>
      <c r="BH19" s="9" t="s">
        <v>88</v>
      </c>
      <c r="BI19" s="9" t="s">
        <v>89</v>
      </c>
      <c r="BJ19" s="9" t="s">
        <v>90</v>
      </c>
      <c r="BK19" s="9" t="s">
        <v>91</v>
      </c>
      <c r="BL19" s="9" t="s">
        <v>92</v>
      </c>
      <c r="BM19" s="9" t="s">
        <v>93</v>
      </c>
      <c r="BN19" s="9" t="s">
        <v>94</v>
      </c>
      <c r="BO19" s="9" t="s">
        <v>95</v>
      </c>
      <c r="BP19" s="9" t="s">
        <v>96</v>
      </c>
      <c r="BQ19" s="9" t="s">
        <v>97</v>
      </c>
      <c r="BR19" s="9" t="s">
        <v>98</v>
      </c>
      <c r="BS19" s="9" t="s">
        <v>99</v>
      </c>
      <c r="BT19" s="9" t="s">
        <v>100</v>
      </c>
      <c r="BU19" s="9" t="s">
        <v>101</v>
      </c>
      <c r="BV19" s="9" t="s">
        <v>102</v>
      </c>
      <c r="BW19" s="9" t="s">
        <v>103</v>
      </c>
      <c r="BX19" s="36">
        <v>9</v>
      </c>
    </row>
    <row r="20" spans="1:76" s="14" customFormat="1" ht="25.5" x14ac:dyDescent="0.2">
      <c r="A20" s="10">
        <v>0</v>
      </c>
      <c r="B20" s="11" t="s">
        <v>104</v>
      </c>
      <c r="C20" s="12" t="s">
        <v>105</v>
      </c>
      <c r="D20" s="13">
        <f>D31</f>
        <v>506.00421798949168</v>
      </c>
      <c r="E20" s="13">
        <f>E31+E26</f>
        <v>696.4768905752544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f>Z31</f>
        <v>321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f>AG31</f>
        <v>317</v>
      </c>
      <c r="AH20" s="13">
        <f t="shared" ref="AH20" si="0">AH31</f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f>AN31</f>
        <v>525</v>
      </c>
      <c r="AO20" s="13">
        <f t="shared" ref="AO20:AP20" si="1">AO31</f>
        <v>0</v>
      </c>
      <c r="AP20" s="13">
        <f t="shared" si="1"/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f t="shared" ref="AU20" si="2">AU31</f>
        <v>526</v>
      </c>
      <c r="AV20" s="13">
        <f>AV31</f>
        <v>0</v>
      </c>
      <c r="AW20" s="13">
        <f t="shared" ref="AW20:AX20" si="3">AW31</f>
        <v>0</v>
      </c>
      <c r="AX20" s="13">
        <f t="shared" si="3"/>
        <v>0</v>
      </c>
      <c r="AY20" s="13">
        <v>0</v>
      </c>
      <c r="AZ20" s="13">
        <v>0</v>
      </c>
      <c r="BA20" s="13">
        <v>0</v>
      </c>
      <c r="BB20" s="13">
        <f>BB31</f>
        <v>296</v>
      </c>
      <c r="BC20" s="13">
        <f>BC33</f>
        <v>0</v>
      </c>
      <c r="BD20" s="13">
        <v>0</v>
      </c>
      <c r="BE20" s="13">
        <f>BE21</f>
        <v>0.63</v>
      </c>
      <c r="BF20" s="13">
        <f t="shared" ref="BF20" si="4">BF31</f>
        <v>0</v>
      </c>
      <c r="BG20" s="13">
        <f>BG21</f>
        <v>5.5E-2</v>
      </c>
      <c r="BH20" s="13">
        <v>0</v>
      </c>
      <c r="BI20" s="13">
        <f>BI31+BI21</f>
        <v>423</v>
      </c>
      <c r="BJ20" s="13">
        <f t="shared" ref="BJ20:BV20" si="5">BJ31</f>
        <v>0</v>
      </c>
      <c r="BK20" s="13">
        <f t="shared" si="5"/>
        <v>0</v>
      </c>
      <c r="BL20" s="13">
        <f t="shared" si="5"/>
        <v>0</v>
      </c>
      <c r="BM20" s="13">
        <f t="shared" si="5"/>
        <v>0</v>
      </c>
      <c r="BN20" s="13">
        <f t="shared" si="5"/>
        <v>0</v>
      </c>
      <c r="BO20" s="13">
        <f t="shared" si="5"/>
        <v>0</v>
      </c>
      <c r="BP20" s="13">
        <f t="shared" si="5"/>
        <v>1142</v>
      </c>
      <c r="BQ20" s="13">
        <f t="shared" si="5"/>
        <v>0</v>
      </c>
      <c r="BR20" s="13">
        <f t="shared" si="5"/>
        <v>0</v>
      </c>
      <c r="BS20" s="13">
        <f>BS21</f>
        <v>0.63</v>
      </c>
      <c r="BT20" s="13">
        <f t="shared" si="5"/>
        <v>0</v>
      </c>
      <c r="BU20" s="13">
        <f>BU21</f>
        <v>5.5E-2</v>
      </c>
      <c r="BV20" s="13">
        <f t="shared" si="5"/>
        <v>0</v>
      </c>
      <c r="BW20" s="13">
        <f>BW31+BW21</f>
        <v>1266</v>
      </c>
      <c r="BX20" s="13"/>
    </row>
    <row r="21" spans="1:76" ht="25.5" x14ac:dyDescent="0.2">
      <c r="A21" s="18" t="s">
        <v>106</v>
      </c>
      <c r="B21" s="7" t="s">
        <v>107</v>
      </c>
      <c r="C21" s="18" t="s">
        <v>105</v>
      </c>
      <c r="D21" s="15">
        <f>D26</f>
        <v>0</v>
      </c>
      <c r="E21" s="15">
        <f>E26</f>
        <v>2.4259788644067797</v>
      </c>
      <c r="F21" s="15">
        <f t="shared" ref="F21:BQ21" si="6">F26</f>
        <v>0</v>
      </c>
      <c r="G21" s="15">
        <f t="shared" si="6"/>
        <v>0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0</v>
      </c>
      <c r="T21" s="15">
        <f t="shared" si="6"/>
        <v>0</v>
      </c>
      <c r="U21" s="15">
        <f t="shared" si="6"/>
        <v>0</v>
      </c>
      <c r="V21" s="15">
        <f t="shared" si="6"/>
        <v>0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>
        <f t="shared" si="6"/>
        <v>0</v>
      </c>
      <c r="AN21" s="15">
        <f t="shared" si="6"/>
        <v>0</v>
      </c>
      <c r="AO21" s="15">
        <f t="shared" si="6"/>
        <v>0</v>
      </c>
      <c r="AP21" s="15">
        <f t="shared" si="6"/>
        <v>0</v>
      </c>
      <c r="AQ21" s="15">
        <f t="shared" si="6"/>
        <v>0</v>
      </c>
      <c r="AR21" s="15">
        <f t="shared" si="6"/>
        <v>0</v>
      </c>
      <c r="AS21" s="15">
        <f t="shared" si="6"/>
        <v>0</v>
      </c>
      <c r="AT21" s="15">
        <f t="shared" si="6"/>
        <v>0</v>
      </c>
      <c r="AU21" s="15">
        <f t="shared" si="6"/>
        <v>0</v>
      </c>
      <c r="AV21" s="15">
        <f t="shared" si="6"/>
        <v>0</v>
      </c>
      <c r="AW21" s="15">
        <f t="shared" si="6"/>
        <v>0</v>
      </c>
      <c r="AX21" s="15">
        <f t="shared" si="6"/>
        <v>0</v>
      </c>
      <c r="AY21" s="15">
        <f t="shared" si="6"/>
        <v>0</v>
      </c>
      <c r="AZ21" s="15">
        <f t="shared" si="6"/>
        <v>0</v>
      </c>
      <c r="BA21" s="15">
        <f t="shared" si="6"/>
        <v>0</v>
      </c>
      <c r="BB21" s="15">
        <f t="shared" si="6"/>
        <v>0</v>
      </c>
      <c r="BC21" s="15">
        <f t="shared" si="6"/>
        <v>0</v>
      </c>
      <c r="BD21" s="15">
        <f t="shared" si="6"/>
        <v>0</v>
      </c>
      <c r="BE21" s="15">
        <f t="shared" si="6"/>
        <v>0.63</v>
      </c>
      <c r="BF21" s="15">
        <f t="shared" si="6"/>
        <v>0</v>
      </c>
      <c r="BG21" s="15">
        <f t="shared" si="6"/>
        <v>5.5E-2</v>
      </c>
      <c r="BH21" s="15">
        <f t="shared" si="6"/>
        <v>0</v>
      </c>
      <c r="BI21" s="15">
        <f t="shared" si="6"/>
        <v>0</v>
      </c>
      <c r="BJ21" s="15">
        <f t="shared" si="6"/>
        <v>0</v>
      </c>
      <c r="BK21" s="15">
        <f t="shared" si="6"/>
        <v>0</v>
      </c>
      <c r="BL21" s="15">
        <f t="shared" si="6"/>
        <v>0</v>
      </c>
      <c r="BM21" s="15">
        <f t="shared" si="6"/>
        <v>0</v>
      </c>
      <c r="BN21" s="15">
        <f t="shared" si="6"/>
        <v>0</v>
      </c>
      <c r="BO21" s="15">
        <f t="shared" si="6"/>
        <v>0</v>
      </c>
      <c r="BP21" s="15">
        <f t="shared" si="6"/>
        <v>0</v>
      </c>
      <c r="BQ21" s="15">
        <f t="shared" si="6"/>
        <v>0</v>
      </c>
      <c r="BR21" s="15">
        <f t="shared" ref="BR21:BW21" si="7">BR26</f>
        <v>0</v>
      </c>
      <c r="BS21" s="15">
        <f t="shared" si="7"/>
        <v>0.63</v>
      </c>
      <c r="BT21" s="15">
        <f t="shared" si="7"/>
        <v>0</v>
      </c>
      <c r="BU21" s="15">
        <f t="shared" si="7"/>
        <v>5.5E-2</v>
      </c>
      <c r="BV21" s="15">
        <f t="shared" si="7"/>
        <v>0</v>
      </c>
      <c r="BW21" s="15">
        <f t="shared" si="7"/>
        <v>0</v>
      </c>
      <c r="BX21" s="15"/>
    </row>
    <row r="22" spans="1:76" x14ac:dyDescent="0.2">
      <c r="A22" s="18" t="s">
        <v>108</v>
      </c>
      <c r="B22" s="7" t="s">
        <v>109</v>
      </c>
      <c r="C22" s="35" t="s">
        <v>105</v>
      </c>
      <c r="D22" s="15">
        <f>D26</f>
        <v>0</v>
      </c>
      <c r="E22" s="15">
        <f>E26</f>
        <v>2.4259788644067797</v>
      </c>
      <c r="F22" s="15">
        <f t="shared" ref="F22:BQ22" si="8">F26</f>
        <v>0</v>
      </c>
      <c r="G22" s="15">
        <f t="shared" si="8"/>
        <v>0</v>
      </c>
      <c r="H22" s="15">
        <f t="shared" si="8"/>
        <v>0</v>
      </c>
      <c r="I22" s="15">
        <f t="shared" si="8"/>
        <v>0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8"/>
        <v>0</v>
      </c>
      <c r="O22" s="15">
        <f t="shared" si="8"/>
        <v>0</v>
      </c>
      <c r="P22" s="15">
        <f t="shared" si="8"/>
        <v>0</v>
      </c>
      <c r="Q22" s="15">
        <f t="shared" si="8"/>
        <v>0</v>
      </c>
      <c r="R22" s="15">
        <f t="shared" si="8"/>
        <v>0</v>
      </c>
      <c r="S22" s="15">
        <f t="shared" si="8"/>
        <v>0</v>
      </c>
      <c r="T22" s="15">
        <f t="shared" si="8"/>
        <v>0</v>
      </c>
      <c r="U22" s="15">
        <f t="shared" si="8"/>
        <v>0</v>
      </c>
      <c r="V22" s="15">
        <f t="shared" si="8"/>
        <v>0</v>
      </c>
      <c r="W22" s="15">
        <f t="shared" si="8"/>
        <v>0</v>
      </c>
      <c r="X22" s="15">
        <f t="shared" si="8"/>
        <v>0</v>
      </c>
      <c r="Y22" s="15">
        <f t="shared" si="8"/>
        <v>0</v>
      </c>
      <c r="Z22" s="15">
        <f t="shared" si="8"/>
        <v>0</v>
      </c>
      <c r="AA22" s="15">
        <f t="shared" si="8"/>
        <v>0</v>
      </c>
      <c r="AB22" s="15">
        <f t="shared" si="8"/>
        <v>0</v>
      </c>
      <c r="AC22" s="15">
        <f t="shared" si="8"/>
        <v>0</v>
      </c>
      <c r="AD22" s="15">
        <f t="shared" si="8"/>
        <v>0</v>
      </c>
      <c r="AE22" s="15">
        <f t="shared" si="8"/>
        <v>0</v>
      </c>
      <c r="AF22" s="15">
        <f t="shared" si="8"/>
        <v>0</v>
      </c>
      <c r="AG22" s="15">
        <f t="shared" si="8"/>
        <v>0</v>
      </c>
      <c r="AH22" s="15">
        <f t="shared" si="8"/>
        <v>0</v>
      </c>
      <c r="AI22" s="15">
        <f t="shared" si="8"/>
        <v>0</v>
      </c>
      <c r="AJ22" s="15">
        <f t="shared" si="8"/>
        <v>0</v>
      </c>
      <c r="AK22" s="15">
        <f t="shared" si="8"/>
        <v>0</v>
      </c>
      <c r="AL22" s="15">
        <f t="shared" si="8"/>
        <v>0</v>
      </c>
      <c r="AM22" s="15">
        <f t="shared" si="8"/>
        <v>0</v>
      </c>
      <c r="AN22" s="15">
        <f t="shared" si="8"/>
        <v>0</v>
      </c>
      <c r="AO22" s="15">
        <f t="shared" si="8"/>
        <v>0</v>
      </c>
      <c r="AP22" s="15">
        <f t="shared" si="8"/>
        <v>0</v>
      </c>
      <c r="AQ22" s="15">
        <f t="shared" si="8"/>
        <v>0</v>
      </c>
      <c r="AR22" s="15">
        <f t="shared" si="8"/>
        <v>0</v>
      </c>
      <c r="AS22" s="15">
        <f t="shared" si="8"/>
        <v>0</v>
      </c>
      <c r="AT22" s="15">
        <f t="shared" si="8"/>
        <v>0</v>
      </c>
      <c r="AU22" s="15">
        <f t="shared" si="8"/>
        <v>0</v>
      </c>
      <c r="AV22" s="15">
        <f t="shared" si="8"/>
        <v>0</v>
      </c>
      <c r="AW22" s="15">
        <f t="shared" si="8"/>
        <v>0</v>
      </c>
      <c r="AX22" s="15">
        <f t="shared" si="8"/>
        <v>0</v>
      </c>
      <c r="AY22" s="15">
        <f t="shared" si="8"/>
        <v>0</v>
      </c>
      <c r="AZ22" s="15">
        <f t="shared" si="8"/>
        <v>0</v>
      </c>
      <c r="BA22" s="15">
        <f t="shared" si="8"/>
        <v>0</v>
      </c>
      <c r="BB22" s="15">
        <f t="shared" si="8"/>
        <v>0</v>
      </c>
      <c r="BC22" s="15">
        <f t="shared" si="8"/>
        <v>0</v>
      </c>
      <c r="BD22" s="15">
        <f t="shared" si="8"/>
        <v>0</v>
      </c>
      <c r="BE22" s="15">
        <f t="shared" si="8"/>
        <v>0.63</v>
      </c>
      <c r="BF22" s="15">
        <f t="shared" si="8"/>
        <v>0</v>
      </c>
      <c r="BG22" s="15">
        <f t="shared" si="8"/>
        <v>5.5E-2</v>
      </c>
      <c r="BH22" s="15">
        <f t="shared" si="8"/>
        <v>0</v>
      </c>
      <c r="BI22" s="15">
        <f t="shared" si="8"/>
        <v>0</v>
      </c>
      <c r="BJ22" s="15">
        <f t="shared" si="8"/>
        <v>0</v>
      </c>
      <c r="BK22" s="15">
        <f t="shared" si="8"/>
        <v>0</v>
      </c>
      <c r="BL22" s="15">
        <f t="shared" si="8"/>
        <v>0</v>
      </c>
      <c r="BM22" s="15">
        <f t="shared" si="8"/>
        <v>0</v>
      </c>
      <c r="BN22" s="15">
        <f t="shared" si="8"/>
        <v>0</v>
      </c>
      <c r="BO22" s="15">
        <f t="shared" si="8"/>
        <v>0</v>
      </c>
      <c r="BP22" s="15">
        <f t="shared" si="8"/>
        <v>0</v>
      </c>
      <c r="BQ22" s="15">
        <f t="shared" si="8"/>
        <v>0</v>
      </c>
      <c r="BR22" s="15">
        <f t="shared" ref="BR22:BW22" si="9">BR26</f>
        <v>0</v>
      </c>
      <c r="BS22" s="15">
        <f t="shared" si="9"/>
        <v>0.63</v>
      </c>
      <c r="BT22" s="15">
        <f t="shared" si="9"/>
        <v>0</v>
      </c>
      <c r="BU22" s="15">
        <f t="shared" si="9"/>
        <v>5.5E-2</v>
      </c>
      <c r="BV22" s="15">
        <f t="shared" si="9"/>
        <v>0</v>
      </c>
      <c r="BW22" s="15">
        <f t="shared" si="9"/>
        <v>0</v>
      </c>
      <c r="BX22" s="15"/>
    </row>
    <row r="23" spans="1:76" ht="38.25" hidden="1" outlineLevel="1" x14ac:dyDescent="0.2">
      <c r="A23" s="18" t="s">
        <v>110</v>
      </c>
      <c r="B23" s="7" t="s">
        <v>111</v>
      </c>
      <c r="C23" s="35" t="s">
        <v>105</v>
      </c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5"/>
      <c r="AA23" s="16"/>
      <c r="AB23" s="16"/>
      <c r="AC23" s="16"/>
      <c r="AD23" s="16"/>
      <c r="AE23" s="16"/>
      <c r="AF23" s="16"/>
      <c r="AG23" s="15"/>
      <c r="AH23" s="15"/>
      <c r="AI23" s="16"/>
      <c r="AJ23" s="16"/>
      <c r="AK23" s="16"/>
      <c r="AL23" s="16"/>
      <c r="AM23" s="16"/>
      <c r="AN23" s="16"/>
      <c r="AO23" s="15"/>
      <c r="AP23" s="15"/>
      <c r="AQ23" s="16"/>
      <c r="AR23" s="16"/>
      <c r="AS23" s="16"/>
      <c r="AT23" s="16"/>
      <c r="AU23" s="15"/>
      <c r="AV23" s="15"/>
      <c r="AW23" s="15"/>
      <c r="AX23" s="15"/>
      <c r="AY23" s="16"/>
      <c r="AZ23" s="16"/>
      <c r="BA23" s="16"/>
      <c r="BB23" s="15"/>
      <c r="BC23" s="16"/>
      <c r="BD23" s="16"/>
      <c r="BE23" s="16"/>
      <c r="BF23" s="16"/>
      <c r="BG23" s="16"/>
      <c r="BH23" s="16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</row>
    <row r="24" spans="1:76" ht="51" hidden="1" outlineLevel="1" x14ac:dyDescent="0.2">
      <c r="A24" s="18" t="s">
        <v>112</v>
      </c>
      <c r="B24" s="7" t="s">
        <v>113</v>
      </c>
      <c r="C24" s="35" t="s">
        <v>105</v>
      </c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5"/>
      <c r="AA24" s="16"/>
      <c r="AB24" s="16"/>
      <c r="AC24" s="16"/>
      <c r="AD24" s="16"/>
      <c r="AE24" s="16"/>
      <c r="AF24" s="16"/>
      <c r="AG24" s="15"/>
      <c r="AH24" s="15"/>
      <c r="AI24" s="16"/>
      <c r="AJ24" s="16"/>
      <c r="AK24" s="16"/>
      <c r="AL24" s="16"/>
      <c r="AM24" s="16"/>
      <c r="AN24" s="16"/>
      <c r="AO24" s="15"/>
      <c r="AP24" s="15"/>
      <c r="AQ24" s="16"/>
      <c r="AR24" s="16"/>
      <c r="AS24" s="16"/>
      <c r="AT24" s="16"/>
      <c r="AU24" s="15"/>
      <c r="AV24" s="15"/>
      <c r="AW24" s="15"/>
      <c r="AX24" s="15"/>
      <c r="AY24" s="16"/>
      <c r="AZ24" s="16"/>
      <c r="BA24" s="16"/>
      <c r="BB24" s="15"/>
      <c r="BC24" s="16"/>
      <c r="BD24" s="16"/>
      <c r="BE24" s="16"/>
      <c r="BF24" s="16"/>
      <c r="BG24" s="16"/>
      <c r="BH24" s="16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</row>
    <row r="25" spans="1:76" ht="76.5" hidden="1" outlineLevel="1" x14ac:dyDescent="0.2">
      <c r="A25" s="18" t="s">
        <v>114</v>
      </c>
      <c r="B25" s="7" t="s">
        <v>115</v>
      </c>
      <c r="C25" s="35" t="s">
        <v>105</v>
      </c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5"/>
      <c r="AA25" s="16"/>
      <c r="AB25" s="16"/>
      <c r="AC25" s="16"/>
      <c r="AD25" s="16"/>
      <c r="AE25" s="16"/>
      <c r="AF25" s="16"/>
      <c r="AG25" s="15"/>
      <c r="AH25" s="15"/>
      <c r="AI25" s="16"/>
      <c r="AJ25" s="16"/>
      <c r="AK25" s="16"/>
      <c r="AL25" s="16"/>
      <c r="AM25" s="16"/>
      <c r="AN25" s="16"/>
      <c r="AO25" s="15"/>
      <c r="AP25" s="15"/>
      <c r="AQ25" s="16"/>
      <c r="AR25" s="16"/>
      <c r="AS25" s="16"/>
      <c r="AT25" s="16"/>
      <c r="AU25" s="15"/>
      <c r="AV25" s="15"/>
      <c r="AW25" s="15"/>
      <c r="AX25" s="15"/>
      <c r="AY25" s="16"/>
      <c r="AZ25" s="16"/>
      <c r="BA25" s="16"/>
      <c r="BB25" s="15"/>
      <c r="BC25" s="16"/>
      <c r="BD25" s="16"/>
      <c r="BE25" s="16"/>
      <c r="BF25" s="16"/>
      <c r="BG25" s="16"/>
      <c r="BH25" s="16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</row>
    <row r="26" spans="1:76" ht="153" collapsed="1" x14ac:dyDescent="0.2">
      <c r="A26" s="18" t="s">
        <v>114</v>
      </c>
      <c r="B26" s="7" t="s">
        <v>116</v>
      </c>
      <c r="C26" s="35" t="s">
        <v>117</v>
      </c>
      <c r="D26" s="15">
        <v>0</v>
      </c>
      <c r="E26" s="15">
        <v>2.4259788644067797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v>0</v>
      </c>
      <c r="U26" s="16"/>
      <c r="V26" s="16">
        <v>0</v>
      </c>
      <c r="W26" s="16"/>
      <c r="X26" s="16"/>
      <c r="Y26" s="16"/>
      <c r="Z26" s="15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/>
      <c r="BE26" s="16">
        <v>0.63</v>
      </c>
      <c r="BF26" s="16">
        <v>0</v>
      </c>
      <c r="BG26" s="16">
        <v>5.5E-2</v>
      </c>
      <c r="BH26" s="16">
        <v>0</v>
      </c>
      <c r="BI26" s="15"/>
      <c r="BJ26" s="15">
        <f>T26+AH26+AV26</f>
        <v>0</v>
      </c>
      <c r="BK26" s="15">
        <f t="shared" ref="BK26:BW26" si="10">U26+AI26+AW26</f>
        <v>0</v>
      </c>
      <c r="BL26" s="15">
        <f t="shared" si="10"/>
        <v>0</v>
      </c>
      <c r="BM26" s="15">
        <f t="shared" si="10"/>
        <v>0</v>
      </c>
      <c r="BN26" s="15">
        <f t="shared" si="10"/>
        <v>0</v>
      </c>
      <c r="BO26" s="15">
        <f t="shared" si="10"/>
        <v>0</v>
      </c>
      <c r="BP26" s="15">
        <f t="shared" si="10"/>
        <v>0</v>
      </c>
      <c r="BQ26" s="15">
        <f t="shared" si="10"/>
        <v>0</v>
      </c>
      <c r="BR26" s="15">
        <f t="shared" si="10"/>
        <v>0</v>
      </c>
      <c r="BS26" s="15">
        <f t="shared" si="10"/>
        <v>0.63</v>
      </c>
      <c r="BT26" s="15">
        <f t="shared" si="10"/>
        <v>0</v>
      </c>
      <c r="BU26" s="15">
        <f t="shared" si="10"/>
        <v>5.5E-2</v>
      </c>
      <c r="BV26" s="15">
        <f t="shared" si="10"/>
        <v>0</v>
      </c>
      <c r="BW26" s="15">
        <f t="shared" si="10"/>
        <v>0</v>
      </c>
      <c r="BX26" s="17" t="s">
        <v>118</v>
      </c>
    </row>
    <row r="27" spans="1:76" ht="38.25" hidden="1" outlineLevel="1" x14ac:dyDescent="0.2">
      <c r="A27" s="18" t="s">
        <v>119</v>
      </c>
      <c r="B27" s="7" t="s">
        <v>120</v>
      </c>
      <c r="C27" s="19" t="s">
        <v>105</v>
      </c>
      <c r="D27" s="15"/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5"/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5"/>
      <c r="AH27" s="15"/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5"/>
      <c r="AP27" s="15"/>
      <c r="AQ27" s="16">
        <v>0</v>
      </c>
      <c r="AR27" s="16">
        <v>0</v>
      </c>
      <c r="AS27" s="16">
        <v>0</v>
      </c>
      <c r="AT27" s="16">
        <v>0</v>
      </c>
      <c r="AU27" s="15"/>
      <c r="AV27" s="15"/>
      <c r="AW27" s="15"/>
      <c r="AX27" s="15"/>
      <c r="AY27" s="16">
        <v>0</v>
      </c>
      <c r="AZ27" s="16">
        <v>0</v>
      </c>
      <c r="BA27" s="16">
        <v>0</v>
      </c>
      <c r="BB27" s="15"/>
      <c r="BC27" s="16">
        <v>0</v>
      </c>
      <c r="BD27" s="16">
        <v>0</v>
      </c>
      <c r="BE27" s="16">
        <f t="shared" ref="BE27:BF32" si="11">BE33</f>
        <v>0</v>
      </c>
      <c r="BF27" s="16">
        <f t="shared" si="11"/>
        <v>0</v>
      </c>
      <c r="BG27" s="16">
        <v>0</v>
      </c>
      <c r="BH27" s="16">
        <v>0</v>
      </c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</row>
    <row r="28" spans="1:76" ht="76.5" hidden="1" outlineLevel="1" x14ac:dyDescent="0.2">
      <c r="A28" s="18" t="s">
        <v>121</v>
      </c>
      <c r="B28" s="7" t="s">
        <v>122</v>
      </c>
      <c r="C28" s="19" t="s">
        <v>105</v>
      </c>
      <c r="D28" s="15"/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5"/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5"/>
      <c r="AH28" s="15"/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5"/>
      <c r="AP28" s="15"/>
      <c r="AQ28" s="16">
        <v>0</v>
      </c>
      <c r="AR28" s="16">
        <v>0</v>
      </c>
      <c r="AS28" s="16">
        <v>0</v>
      </c>
      <c r="AT28" s="16">
        <v>0</v>
      </c>
      <c r="AU28" s="15"/>
      <c r="AV28" s="15"/>
      <c r="AW28" s="15"/>
      <c r="AX28" s="15"/>
      <c r="AY28" s="16">
        <v>0</v>
      </c>
      <c r="AZ28" s="16">
        <v>0</v>
      </c>
      <c r="BA28" s="16">
        <v>0</v>
      </c>
      <c r="BB28" s="15"/>
      <c r="BC28" s="16">
        <v>0</v>
      </c>
      <c r="BD28" s="16">
        <v>0</v>
      </c>
      <c r="BE28" s="16">
        <f t="shared" si="11"/>
        <v>0</v>
      </c>
      <c r="BF28" s="16">
        <f t="shared" si="11"/>
        <v>0</v>
      </c>
      <c r="BG28" s="16">
        <v>0</v>
      </c>
      <c r="BH28" s="16">
        <v>0</v>
      </c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</row>
    <row r="29" spans="1:76" ht="38.25" hidden="1" outlineLevel="1" x14ac:dyDescent="0.2">
      <c r="A29" s="18" t="s">
        <v>123</v>
      </c>
      <c r="B29" s="7" t="s">
        <v>124</v>
      </c>
      <c r="C29" s="19" t="s">
        <v>105</v>
      </c>
      <c r="D29" s="15"/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5"/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5"/>
      <c r="AH29" s="15"/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5"/>
      <c r="AP29" s="15"/>
      <c r="AQ29" s="16">
        <v>0</v>
      </c>
      <c r="AR29" s="16">
        <v>0</v>
      </c>
      <c r="AS29" s="16">
        <v>0</v>
      </c>
      <c r="AT29" s="16">
        <v>0</v>
      </c>
      <c r="AU29" s="15"/>
      <c r="AV29" s="15"/>
      <c r="AW29" s="15"/>
      <c r="AX29" s="15"/>
      <c r="AY29" s="16">
        <v>0</v>
      </c>
      <c r="AZ29" s="16">
        <v>0</v>
      </c>
      <c r="BA29" s="16">
        <v>0</v>
      </c>
      <c r="BB29" s="15"/>
      <c r="BC29" s="16">
        <v>0</v>
      </c>
      <c r="BD29" s="16">
        <v>0</v>
      </c>
      <c r="BE29" s="16">
        <f t="shared" si="11"/>
        <v>0</v>
      </c>
      <c r="BF29" s="16">
        <f t="shared" si="11"/>
        <v>0</v>
      </c>
      <c r="BG29" s="16">
        <v>0</v>
      </c>
      <c r="BH29" s="16">
        <v>0</v>
      </c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</row>
    <row r="30" spans="1:76" ht="51" hidden="1" outlineLevel="1" x14ac:dyDescent="0.2">
      <c r="A30" s="18" t="s">
        <v>125</v>
      </c>
      <c r="B30" s="7" t="s">
        <v>126</v>
      </c>
      <c r="C30" s="19" t="s">
        <v>105</v>
      </c>
      <c r="D30" s="15"/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5"/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5"/>
      <c r="AH30" s="15"/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5"/>
      <c r="AP30" s="15"/>
      <c r="AQ30" s="16">
        <v>0</v>
      </c>
      <c r="AR30" s="16">
        <v>0</v>
      </c>
      <c r="AS30" s="16">
        <v>0</v>
      </c>
      <c r="AT30" s="16">
        <v>0</v>
      </c>
      <c r="AU30" s="15"/>
      <c r="AV30" s="15"/>
      <c r="AW30" s="15"/>
      <c r="AX30" s="15"/>
      <c r="AY30" s="16">
        <v>0</v>
      </c>
      <c r="AZ30" s="16">
        <v>0</v>
      </c>
      <c r="BA30" s="16">
        <v>0</v>
      </c>
      <c r="BB30" s="15"/>
      <c r="BC30" s="16">
        <v>0</v>
      </c>
      <c r="BD30" s="16">
        <v>0</v>
      </c>
      <c r="BE30" s="16">
        <f t="shared" si="11"/>
        <v>0</v>
      </c>
      <c r="BF30" s="16">
        <f t="shared" si="11"/>
        <v>0</v>
      </c>
      <c r="BG30" s="16">
        <v>0</v>
      </c>
      <c r="BH30" s="16">
        <v>0</v>
      </c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</row>
    <row r="31" spans="1:76" ht="25.5" collapsed="1" x14ac:dyDescent="0.2">
      <c r="A31" s="18" t="s">
        <v>127</v>
      </c>
      <c r="B31" s="7" t="s">
        <v>128</v>
      </c>
      <c r="C31" s="19" t="s">
        <v>105</v>
      </c>
      <c r="D31" s="15">
        <f>D32</f>
        <v>506.00421798949168</v>
      </c>
      <c r="E31" s="15">
        <f>E32</f>
        <v>694.05091171084757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5">
        <f>Z32</f>
        <v>321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5">
        <f>AG32</f>
        <v>317</v>
      </c>
      <c r="AH31" s="15">
        <f t="shared" ref="AH31:AH32" si="12">AH32</f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f>AN32</f>
        <v>525</v>
      </c>
      <c r="AO31" s="15">
        <f t="shared" ref="AO31:AP32" si="13">AO32</f>
        <v>0</v>
      </c>
      <c r="AP31" s="15">
        <f t="shared" si="13"/>
        <v>0</v>
      </c>
      <c r="AQ31" s="16">
        <v>0</v>
      </c>
      <c r="AR31" s="16">
        <v>0</v>
      </c>
      <c r="AS31" s="16">
        <v>0</v>
      </c>
      <c r="AT31" s="16">
        <v>0</v>
      </c>
      <c r="AU31" s="15">
        <f t="shared" ref="AU31:AU32" si="14">AU32</f>
        <v>526</v>
      </c>
      <c r="AV31" s="15">
        <f>AV32</f>
        <v>0</v>
      </c>
      <c r="AW31" s="15">
        <f t="shared" ref="AW31:AX32" si="15">AW32</f>
        <v>0</v>
      </c>
      <c r="AX31" s="15">
        <f t="shared" si="15"/>
        <v>0</v>
      </c>
      <c r="AY31" s="16">
        <v>0</v>
      </c>
      <c r="AZ31" s="16">
        <v>0</v>
      </c>
      <c r="BA31" s="16">
        <v>0</v>
      </c>
      <c r="BB31" s="15">
        <f>BB32</f>
        <v>296</v>
      </c>
      <c r="BC31" s="16">
        <f>BC33</f>
        <v>0</v>
      </c>
      <c r="BD31" s="16">
        <v>0</v>
      </c>
      <c r="BE31" s="16">
        <f t="shared" si="11"/>
        <v>0</v>
      </c>
      <c r="BF31" s="16">
        <f t="shared" si="11"/>
        <v>0</v>
      </c>
      <c r="BG31" s="16">
        <v>0</v>
      </c>
      <c r="BH31" s="16">
        <v>0</v>
      </c>
      <c r="BI31" s="15">
        <f t="shared" ref="BI31:BW32" si="16">BI32</f>
        <v>423</v>
      </c>
      <c r="BJ31" s="15">
        <f t="shared" si="16"/>
        <v>0</v>
      </c>
      <c r="BK31" s="15">
        <f t="shared" si="16"/>
        <v>0</v>
      </c>
      <c r="BL31" s="15">
        <f t="shared" si="16"/>
        <v>0</v>
      </c>
      <c r="BM31" s="15">
        <f t="shared" si="16"/>
        <v>0</v>
      </c>
      <c r="BN31" s="15">
        <f t="shared" si="16"/>
        <v>0</v>
      </c>
      <c r="BO31" s="15">
        <f t="shared" si="16"/>
        <v>0</v>
      </c>
      <c r="BP31" s="15">
        <f t="shared" si="16"/>
        <v>1142</v>
      </c>
      <c r="BQ31" s="15">
        <f t="shared" si="16"/>
        <v>0</v>
      </c>
      <c r="BR31" s="15">
        <f t="shared" si="16"/>
        <v>0</v>
      </c>
      <c r="BS31" s="15">
        <f t="shared" si="16"/>
        <v>0</v>
      </c>
      <c r="BT31" s="15">
        <f t="shared" si="16"/>
        <v>0</v>
      </c>
      <c r="BU31" s="15">
        <f t="shared" si="16"/>
        <v>0</v>
      </c>
      <c r="BV31" s="15">
        <f t="shared" si="16"/>
        <v>0</v>
      </c>
      <c r="BW31" s="15">
        <f t="shared" si="16"/>
        <v>1266</v>
      </c>
      <c r="BX31" s="15"/>
    </row>
    <row r="32" spans="1:76" x14ac:dyDescent="0.2">
      <c r="A32" s="18">
        <v>1</v>
      </c>
      <c r="B32" s="7" t="s">
        <v>109</v>
      </c>
      <c r="C32" s="19" t="s">
        <v>105</v>
      </c>
      <c r="D32" s="15">
        <f>D33</f>
        <v>506.00421798949168</v>
      </c>
      <c r="E32" s="15">
        <f>E33</f>
        <v>694.05091171084757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5">
        <f>Z33</f>
        <v>321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5">
        <f>AG33</f>
        <v>317</v>
      </c>
      <c r="AH32" s="15">
        <f t="shared" si="12"/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f>AN33</f>
        <v>525</v>
      </c>
      <c r="AO32" s="15">
        <f t="shared" si="13"/>
        <v>0</v>
      </c>
      <c r="AP32" s="15">
        <f t="shared" si="13"/>
        <v>0</v>
      </c>
      <c r="AQ32" s="16">
        <v>0</v>
      </c>
      <c r="AR32" s="16">
        <v>0</v>
      </c>
      <c r="AS32" s="16">
        <v>0</v>
      </c>
      <c r="AT32" s="16">
        <v>0</v>
      </c>
      <c r="AU32" s="15">
        <f t="shared" si="14"/>
        <v>526</v>
      </c>
      <c r="AV32" s="15">
        <f>AV33</f>
        <v>0</v>
      </c>
      <c r="AW32" s="15">
        <f t="shared" si="15"/>
        <v>0</v>
      </c>
      <c r="AX32" s="15">
        <f t="shared" si="15"/>
        <v>0</v>
      </c>
      <c r="AY32" s="16">
        <v>0</v>
      </c>
      <c r="AZ32" s="16">
        <v>0</v>
      </c>
      <c r="BA32" s="16">
        <v>0</v>
      </c>
      <c r="BB32" s="15">
        <f>BB33</f>
        <v>296</v>
      </c>
      <c r="BC32" s="16">
        <f>BC33</f>
        <v>0</v>
      </c>
      <c r="BD32" s="16">
        <v>0</v>
      </c>
      <c r="BE32" s="16">
        <f t="shared" si="11"/>
        <v>0</v>
      </c>
      <c r="BF32" s="16">
        <f t="shared" si="11"/>
        <v>0</v>
      </c>
      <c r="BG32" s="16">
        <v>0</v>
      </c>
      <c r="BH32" s="16">
        <v>0</v>
      </c>
      <c r="BI32" s="15">
        <f t="shared" si="16"/>
        <v>423</v>
      </c>
      <c r="BJ32" s="15">
        <f t="shared" si="16"/>
        <v>0</v>
      </c>
      <c r="BK32" s="15">
        <f t="shared" si="16"/>
        <v>0</v>
      </c>
      <c r="BL32" s="15">
        <f t="shared" si="16"/>
        <v>0</v>
      </c>
      <c r="BM32" s="15">
        <f t="shared" si="16"/>
        <v>0</v>
      </c>
      <c r="BN32" s="15">
        <f t="shared" si="16"/>
        <v>0</v>
      </c>
      <c r="BO32" s="15">
        <f t="shared" si="16"/>
        <v>0</v>
      </c>
      <c r="BP32" s="15">
        <f t="shared" si="16"/>
        <v>1142</v>
      </c>
      <c r="BQ32" s="15">
        <f t="shared" si="16"/>
        <v>0</v>
      </c>
      <c r="BR32" s="15">
        <f t="shared" si="16"/>
        <v>0</v>
      </c>
      <c r="BS32" s="15">
        <f t="shared" si="16"/>
        <v>0</v>
      </c>
      <c r="BT32" s="15">
        <f t="shared" si="16"/>
        <v>0</v>
      </c>
      <c r="BU32" s="15">
        <f t="shared" si="16"/>
        <v>0</v>
      </c>
      <c r="BV32" s="15">
        <f t="shared" si="16"/>
        <v>0</v>
      </c>
      <c r="BW32" s="15">
        <f t="shared" si="16"/>
        <v>1266</v>
      </c>
      <c r="BX32" s="15"/>
    </row>
    <row r="33" spans="1:76" ht="25.5" x14ac:dyDescent="0.2">
      <c r="A33" s="18" t="s">
        <v>129</v>
      </c>
      <c r="B33" s="7" t="s">
        <v>130</v>
      </c>
      <c r="C33" s="19" t="s">
        <v>105</v>
      </c>
      <c r="D33" s="15">
        <f>SUM(D34:D54)</f>
        <v>506.00421798949168</v>
      </c>
      <c r="E33" s="15">
        <f>SUM(E34:E54)</f>
        <v>694.05091171084757</v>
      </c>
      <c r="F33" s="15">
        <f t="shared" ref="F33:BC37" si="17">SUM(F34:F50)</f>
        <v>0</v>
      </c>
      <c r="G33" s="15">
        <f t="shared" si="17"/>
        <v>0</v>
      </c>
      <c r="H33" s="15">
        <f t="shared" si="17"/>
        <v>0</v>
      </c>
      <c r="I33" s="15">
        <f t="shared" si="17"/>
        <v>0</v>
      </c>
      <c r="J33" s="15">
        <f t="shared" si="17"/>
        <v>0</v>
      </c>
      <c r="K33" s="15">
        <f t="shared" si="17"/>
        <v>0</v>
      </c>
      <c r="L33" s="15">
        <f t="shared" si="17"/>
        <v>0</v>
      </c>
      <c r="M33" s="15">
        <f t="shared" si="17"/>
        <v>0</v>
      </c>
      <c r="N33" s="15">
        <f t="shared" si="17"/>
        <v>0</v>
      </c>
      <c r="O33" s="15">
        <f t="shared" si="17"/>
        <v>0</v>
      </c>
      <c r="P33" s="15">
        <f t="shared" si="17"/>
        <v>0</v>
      </c>
      <c r="Q33" s="15">
        <f t="shared" si="17"/>
        <v>0</v>
      </c>
      <c r="R33" s="15">
        <f t="shared" si="17"/>
        <v>0</v>
      </c>
      <c r="S33" s="15">
        <f t="shared" si="17"/>
        <v>0</v>
      </c>
      <c r="T33" s="15">
        <f t="shared" si="17"/>
        <v>0</v>
      </c>
      <c r="U33" s="15">
        <f t="shared" si="17"/>
        <v>0</v>
      </c>
      <c r="V33" s="15">
        <f t="shared" si="17"/>
        <v>0</v>
      </c>
      <c r="W33" s="15">
        <f t="shared" si="17"/>
        <v>0</v>
      </c>
      <c r="X33" s="15">
        <f t="shared" si="17"/>
        <v>0</v>
      </c>
      <c r="Y33" s="15">
        <f t="shared" si="17"/>
        <v>0</v>
      </c>
      <c r="Z33" s="15">
        <f t="shared" si="17"/>
        <v>321</v>
      </c>
      <c r="AA33" s="15">
        <f t="shared" si="17"/>
        <v>0</v>
      </c>
      <c r="AB33" s="15">
        <f t="shared" si="17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F33" s="15">
        <f t="shared" si="17"/>
        <v>0</v>
      </c>
      <c r="AG33" s="15">
        <f t="shared" si="17"/>
        <v>317</v>
      </c>
      <c r="AH33" s="15">
        <f t="shared" si="17"/>
        <v>0</v>
      </c>
      <c r="AI33" s="15">
        <f t="shared" si="17"/>
        <v>0</v>
      </c>
      <c r="AJ33" s="15">
        <f t="shared" si="17"/>
        <v>0</v>
      </c>
      <c r="AK33" s="15">
        <f t="shared" si="17"/>
        <v>0</v>
      </c>
      <c r="AL33" s="15">
        <f t="shared" si="17"/>
        <v>0</v>
      </c>
      <c r="AM33" s="15">
        <f t="shared" si="17"/>
        <v>0</v>
      </c>
      <c r="AN33" s="15">
        <f>SUM(AN34:AN50)</f>
        <v>525</v>
      </c>
      <c r="AO33" s="15">
        <f t="shared" si="17"/>
        <v>0</v>
      </c>
      <c r="AP33" s="15">
        <f t="shared" si="17"/>
        <v>0</v>
      </c>
      <c r="AQ33" s="15">
        <f t="shared" si="17"/>
        <v>0</v>
      </c>
      <c r="AR33" s="15">
        <f t="shared" si="17"/>
        <v>0</v>
      </c>
      <c r="AS33" s="15">
        <f t="shared" si="17"/>
        <v>0</v>
      </c>
      <c r="AT33" s="15">
        <f t="shared" si="17"/>
        <v>0</v>
      </c>
      <c r="AU33" s="15">
        <f t="shared" si="17"/>
        <v>526</v>
      </c>
      <c r="AV33" s="15">
        <f t="shared" si="17"/>
        <v>0</v>
      </c>
      <c r="AW33" s="15">
        <f t="shared" si="17"/>
        <v>0</v>
      </c>
      <c r="AX33" s="15">
        <f t="shared" si="17"/>
        <v>0</v>
      </c>
      <c r="AY33" s="15">
        <f t="shared" si="17"/>
        <v>0</v>
      </c>
      <c r="AZ33" s="15">
        <f t="shared" si="17"/>
        <v>0</v>
      </c>
      <c r="BA33" s="15">
        <f t="shared" si="17"/>
        <v>0</v>
      </c>
      <c r="BB33" s="15">
        <f t="shared" si="17"/>
        <v>296</v>
      </c>
      <c r="BC33" s="15">
        <f t="shared" si="17"/>
        <v>0</v>
      </c>
      <c r="BD33" s="16">
        <v>0</v>
      </c>
      <c r="BE33" s="16">
        <f t="shared" ref="BE33:BF34" si="18">BE40</f>
        <v>0</v>
      </c>
      <c r="BF33" s="16">
        <f t="shared" si="18"/>
        <v>0</v>
      </c>
      <c r="BG33" s="16">
        <v>0</v>
      </c>
      <c r="BH33" s="16">
        <v>0</v>
      </c>
      <c r="BI33" s="15">
        <f>SUM(BI34:BI54)</f>
        <v>423</v>
      </c>
      <c r="BJ33" s="15">
        <f t="shared" ref="BJ33:BV33" si="19">SUM(BJ34:BJ50)</f>
        <v>0</v>
      </c>
      <c r="BK33" s="15">
        <f t="shared" si="19"/>
        <v>0</v>
      </c>
      <c r="BL33" s="15">
        <f t="shared" si="19"/>
        <v>0</v>
      </c>
      <c r="BM33" s="15">
        <f t="shared" si="19"/>
        <v>0</v>
      </c>
      <c r="BN33" s="15">
        <f t="shared" si="19"/>
        <v>0</v>
      </c>
      <c r="BO33" s="15">
        <f t="shared" si="19"/>
        <v>0</v>
      </c>
      <c r="BP33" s="15">
        <f t="shared" si="19"/>
        <v>1142</v>
      </c>
      <c r="BQ33" s="15">
        <f t="shared" si="19"/>
        <v>0</v>
      </c>
      <c r="BR33" s="15">
        <f t="shared" si="19"/>
        <v>0</v>
      </c>
      <c r="BS33" s="15">
        <f t="shared" si="19"/>
        <v>0</v>
      </c>
      <c r="BT33" s="15">
        <f t="shared" si="19"/>
        <v>0</v>
      </c>
      <c r="BU33" s="15">
        <f t="shared" si="19"/>
        <v>0</v>
      </c>
      <c r="BV33" s="15">
        <f t="shared" si="19"/>
        <v>0</v>
      </c>
      <c r="BW33" s="15">
        <f>SUM(BW34:BW54)</f>
        <v>1266</v>
      </c>
      <c r="BX33" s="15"/>
    </row>
    <row r="34" spans="1:76" ht="114.75" x14ac:dyDescent="0.2">
      <c r="A34" s="18" t="s">
        <v>129</v>
      </c>
      <c r="B34" s="7" t="s">
        <v>131</v>
      </c>
      <c r="C34" s="7" t="s">
        <v>132</v>
      </c>
      <c r="D34" s="15">
        <v>49.078101600000004</v>
      </c>
      <c r="E34" s="15">
        <v>61.296262616949157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20">
        <v>2</v>
      </c>
      <c r="AA34" s="16">
        <v>0</v>
      </c>
      <c r="AB34" s="16"/>
      <c r="AC34" s="16"/>
      <c r="AD34" s="16"/>
      <c r="AE34" s="16"/>
      <c r="AF34" s="16"/>
      <c r="AG34" s="15">
        <f>Z34</f>
        <v>2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5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f>AN34</f>
        <v>5</v>
      </c>
      <c r="AV34" s="15">
        <v>0</v>
      </c>
      <c r="AW34" s="15">
        <f t="shared" si="17"/>
        <v>0</v>
      </c>
      <c r="AX34" s="15">
        <f t="shared" si="17"/>
        <v>0</v>
      </c>
      <c r="AY34" s="15">
        <f t="shared" si="17"/>
        <v>0</v>
      </c>
      <c r="AZ34" s="15">
        <f t="shared" si="17"/>
        <v>0</v>
      </c>
      <c r="BA34" s="15">
        <f t="shared" si="17"/>
        <v>0</v>
      </c>
      <c r="BB34" s="15">
        <v>0</v>
      </c>
      <c r="BC34" s="15">
        <v>0</v>
      </c>
      <c r="BD34" s="16">
        <v>0</v>
      </c>
      <c r="BE34" s="16">
        <f t="shared" si="18"/>
        <v>0</v>
      </c>
      <c r="BF34" s="16">
        <f t="shared" si="18"/>
        <v>0</v>
      </c>
      <c r="BG34" s="16">
        <v>0</v>
      </c>
      <c r="BH34" s="16">
        <v>0</v>
      </c>
      <c r="BI34" s="15">
        <v>1</v>
      </c>
      <c r="BJ34" s="15">
        <f>T34+AH34+AV34</f>
        <v>0</v>
      </c>
      <c r="BK34" s="15">
        <f t="shared" ref="BK34:BW49" si="20">U34+AI34+AW34</f>
        <v>0</v>
      </c>
      <c r="BL34" s="15">
        <f t="shared" si="20"/>
        <v>0</v>
      </c>
      <c r="BM34" s="15">
        <f t="shared" si="20"/>
        <v>0</v>
      </c>
      <c r="BN34" s="15">
        <f t="shared" si="20"/>
        <v>0</v>
      </c>
      <c r="BO34" s="15">
        <f t="shared" si="20"/>
        <v>0</v>
      </c>
      <c r="BP34" s="15">
        <f t="shared" si="20"/>
        <v>7</v>
      </c>
      <c r="BQ34" s="15">
        <f t="shared" si="20"/>
        <v>0</v>
      </c>
      <c r="BR34" s="15">
        <f t="shared" si="20"/>
        <v>0</v>
      </c>
      <c r="BS34" s="15">
        <f t="shared" si="20"/>
        <v>0</v>
      </c>
      <c r="BT34" s="15">
        <f t="shared" si="20"/>
        <v>0</v>
      </c>
      <c r="BU34" s="15">
        <f t="shared" si="20"/>
        <v>0</v>
      </c>
      <c r="BV34" s="15">
        <f t="shared" si="20"/>
        <v>0</v>
      </c>
      <c r="BW34" s="15">
        <f t="shared" si="20"/>
        <v>8</v>
      </c>
      <c r="BX34" s="17" t="s">
        <v>133</v>
      </c>
    </row>
    <row r="35" spans="1:76" ht="25.5" x14ac:dyDescent="0.2">
      <c r="A35" s="18" t="s">
        <v>129</v>
      </c>
      <c r="B35" s="36" t="s">
        <v>134</v>
      </c>
      <c r="C35" s="7" t="s">
        <v>135</v>
      </c>
      <c r="D35" s="15">
        <v>63.067853389830518</v>
      </c>
      <c r="E35" s="15">
        <v>62.533955084745763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0">
        <v>1</v>
      </c>
      <c r="AA35" s="16"/>
      <c r="AB35" s="16"/>
      <c r="AC35" s="16"/>
      <c r="AD35" s="16"/>
      <c r="AE35" s="16"/>
      <c r="AF35" s="16">
        <v>0</v>
      </c>
      <c r="AG35" s="15">
        <f t="shared" ref="AG35:AG54" si="21">Z35</f>
        <v>1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1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f t="shared" ref="AU35:AU55" si="22">AN35</f>
        <v>1</v>
      </c>
      <c r="AV35" s="15">
        <v>0</v>
      </c>
      <c r="AW35" s="15">
        <f t="shared" si="17"/>
        <v>0</v>
      </c>
      <c r="AX35" s="15">
        <f t="shared" si="17"/>
        <v>0</v>
      </c>
      <c r="AY35" s="15">
        <f t="shared" si="17"/>
        <v>0</v>
      </c>
      <c r="AZ35" s="15">
        <f t="shared" si="17"/>
        <v>0</v>
      </c>
      <c r="BA35" s="15">
        <f t="shared" si="17"/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f t="shared" ref="BJ35:BW50" si="23">T35+AH35+AV35</f>
        <v>0</v>
      </c>
      <c r="BK35" s="15">
        <f t="shared" si="20"/>
        <v>0</v>
      </c>
      <c r="BL35" s="15">
        <f t="shared" si="20"/>
        <v>0</v>
      </c>
      <c r="BM35" s="15">
        <f t="shared" si="20"/>
        <v>0</v>
      </c>
      <c r="BN35" s="15">
        <f t="shared" si="20"/>
        <v>0</v>
      </c>
      <c r="BO35" s="15">
        <f t="shared" si="20"/>
        <v>0</v>
      </c>
      <c r="BP35" s="15">
        <f t="shared" si="20"/>
        <v>2</v>
      </c>
      <c r="BQ35" s="15">
        <f t="shared" si="20"/>
        <v>0</v>
      </c>
      <c r="BR35" s="15">
        <f t="shared" si="20"/>
        <v>0</v>
      </c>
      <c r="BS35" s="15">
        <f t="shared" si="20"/>
        <v>0</v>
      </c>
      <c r="BT35" s="15">
        <f t="shared" si="20"/>
        <v>0</v>
      </c>
      <c r="BU35" s="15">
        <f t="shared" si="20"/>
        <v>0</v>
      </c>
      <c r="BV35" s="15">
        <f t="shared" si="20"/>
        <v>0</v>
      </c>
      <c r="BW35" s="15">
        <f t="shared" si="20"/>
        <v>2</v>
      </c>
      <c r="BX35" s="17" t="s">
        <v>217</v>
      </c>
    </row>
    <row r="36" spans="1:76" ht="38.25" x14ac:dyDescent="0.2">
      <c r="A36" s="18" t="s">
        <v>129</v>
      </c>
      <c r="B36" s="36" t="s">
        <v>136</v>
      </c>
      <c r="C36" s="7" t="s">
        <v>137</v>
      </c>
      <c r="D36" s="15">
        <v>55.369915254237291</v>
      </c>
      <c r="E36" s="15">
        <v>55.369915254237291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20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5">
        <f t="shared" si="21"/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1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f t="shared" si="22"/>
        <v>1</v>
      </c>
      <c r="AV36" s="15">
        <v>0</v>
      </c>
      <c r="AW36" s="15">
        <f t="shared" si="17"/>
        <v>0</v>
      </c>
      <c r="AX36" s="15">
        <f t="shared" si="17"/>
        <v>0</v>
      </c>
      <c r="AY36" s="15">
        <f t="shared" si="17"/>
        <v>0</v>
      </c>
      <c r="AZ36" s="15">
        <f t="shared" si="17"/>
        <v>0</v>
      </c>
      <c r="BA36" s="15">
        <f t="shared" si="17"/>
        <v>0</v>
      </c>
      <c r="BB36" s="15">
        <v>2</v>
      </c>
      <c r="BC36" s="15">
        <v>0</v>
      </c>
      <c r="BD36" s="16">
        <v>0</v>
      </c>
      <c r="BE36" s="16">
        <f t="shared" ref="BE36:BF37" si="24">BE43</f>
        <v>0</v>
      </c>
      <c r="BF36" s="16">
        <f t="shared" si="24"/>
        <v>0</v>
      </c>
      <c r="BG36" s="16">
        <v>0</v>
      </c>
      <c r="BH36" s="16">
        <v>0</v>
      </c>
      <c r="BI36" s="15">
        <f>BB36</f>
        <v>2</v>
      </c>
      <c r="BJ36" s="15">
        <f t="shared" si="23"/>
        <v>0</v>
      </c>
      <c r="BK36" s="15">
        <f t="shared" si="20"/>
        <v>0</v>
      </c>
      <c r="BL36" s="15">
        <f t="shared" si="20"/>
        <v>0</v>
      </c>
      <c r="BM36" s="15">
        <f t="shared" si="20"/>
        <v>0</v>
      </c>
      <c r="BN36" s="15">
        <f t="shared" si="20"/>
        <v>0</v>
      </c>
      <c r="BO36" s="15">
        <f t="shared" si="20"/>
        <v>0</v>
      </c>
      <c r="BP36" s="15">
        <f t="shared" si="20"/>
        <v>3</v>
      </c>
      <c r="BQ36" s="15">
        <f t="shared" si="20"/>
        <v>0</v>
      </c>
      <c r="BR36" s="15">
        <f t="shared" si="20"/>
        <v>0</v>
      </c>
      <c r="BS36" s="15">
        <f t="shared" si="20"/>
        <v>0</v>
      </c>
      <c r="BT36" s="15">
        <f t="shared" si="20"/>
        <v>0</v>
      </c>
      <c r="BU36" s="15">
        <f t="shared" si="20"/>
        <v>0</v>
      </c>
      <c r="BV36" s="15">
        <f t="shared" si="20"/>
        <v>0</v>
      </c>
      <c r="BW36" s="15">
        <f t="shared" si="20"/>
        <v>3</v>
      </c>
      <c r="BX36" s="21"/>
    </row>
    <row r="37" spans="1:76" ht="75" customHeight="1" x14ac:dyDescent="0.2">
      <c r="A37" s="18" t="s">
        <v>129</v>
      </c>
      <c r="B37" s="36" t="s">
        <v>138</v>
      </c>
      <c r="C37" s="7" t="s">
        <v>139</v>
      </c>
      <c r="D37" s="15">
        <v>2.8574599999999997</v>
      </c>
      <c r="E37" s="15">
        <v>2.8574599999999997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20">
        <v>1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5">
        <f t="shared" si="21"/>
        <v>1</v>
      </c>
      <c r="AH37" s="15"/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f>AH37</f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f t="shared" si="22"/>
        <v>0</v>
      </c>
      <c r="AV37" s="15">
        <f>AH37</f>
        <v>0</v>
      </c>
      <c r="AW37" s="15">
        <f t="shared" si="17"/>
        <v>0</v>
      </c>
      <c r="AX37" s="15">
        <f t="shared" si="17"/>
        <v>0</v>
      </c>
      <c r="AY37" s="15">
        <f t="shared" si="17"/>
        <v>0</v>
      </c>
      <c r="AZ37" s="15">
        <f t="shared" si="17"/>
        <v>0</v>
      </c>
      <c r="BA37" s="15">
        <f t="shared" si="17"/>
        <v>0</v>
      </c>
      <c r="BB37" s="15">
        <v>0</v>
      </c>
      <c r="BC37" s="15">
        <f>AV37</f>
        <v>0</v>
      </c>
      <c r="BD37" s="16">
        <v>0</v>
      </c>
      <c r="BE37" s="16">
        <f t="shared" si="24"/>
        <v>0</v>
      </c>
      <c r="BF37" s="16">
        <f t="shared" si="24"/>
        <v>0</v>
      </c>
      <c r="BG37" s="16">
        <v>0</v>
      </c>
      <c r="BH37" s="16">
        <v>0</v>
      </c>
      <c r="BI37" s="15">
        <v>0</v>
      </c>
      <c r="BJ37" s="15">
        <f t="shared" si="23"/>
        <v>0</v>
      </c>
      <c r="BK37" s="15">
        <f t="shared" si="20"/>
        <v>0</v>
      </c>
      <c r="BL37" s="15">
        <f t="shared" si="20"/>
        <v>0</v>
      </c>
      <c r="BM37" s="15">
        <f t="shared" si="20"/>
        <v>0</v>
      </c>
      <c r="BN37" s="15">
        <f t="shared" si="20"/>
        <v>0</v>
      </c>
      <c r="BO37" s="15">
        <f t="shared" si="20"/>
        <v>0</v>
      </c>
      <c r="BP37" s="15">
        <f t="shared" si="20"/>
        <v>1</v>
      </c>
      <c r="BQ37" s="15">
        <f t="shared" si="20"/>
        <v>0</v>
      </c>
      <c r="BR37" s="15">
        <f t="shared" si="20"/>
        <v>0</v>
      </c>
      <c r="BS37" s="15">
        <f t="shared" si="20"/>
        <v>0</v>
      </c>
      <c r="BT37" s="15">
        <f t="shared" si="20"/>
        <v>0</v>
      </c>
      <c r="BU37" s="15">
        <f t="shared" si="20"/>
        <v>0</v>
      </c>
      <c r="BV37" s="15">
        <f t="shared" si="20"/>
        <v>0</v>
      </c>
      <c r="BW37" s="15">
        <f t="shared" si="20"/>
        <v>1</v>
      </c>
      <c r="BX37" s="17" t="s">
        <v>140</v>
      </c>
    </row>
    <row r="38" spans="1:76" ht="25.5" x14ac:dyDescent="0.2">
      <c r="A38" s="18" t="s">
        <v>129</v>
      </c>
      <c r="B38" s="36" t="s">
        <v>141</v>
      </c>
      <c r="C38" s="7" t="s">
        <v>142</v>
      </c>
      <c r="D38" s="15">
        <v>18.97270293220339</v>
      </c>
      <c r="E38" s="15">
        <v>21.346983488474578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0">
        <v>10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5">
        <v>6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170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f t="shared" si="22"/>
        <v>170</v>
      </c>
      <c r="AV38" s="15">
        <v>0</v>
      </c>
      <c r="AW38" s="15">
        <v>0</v>
      </c>
      <c r="AX38" s="15">
        <v>0</v>
      </c>
      <c r="AY38" s="15">
        <v>0</v>
      </c>
      <c r="AZ38" s="15">
        <v>0</v>
      </c>
      <c r="BA38" s="15">
        <v>0</v>
      </c>
      <c r="BB38" s="15">
        <v>0</v>
      </c>
      <c r="BC38" s="15">
        <v>0</v>
      </c>
      <c r="BD38" s="15">
        <v>0</v>
      </c>
      <c r="BE38" s="15">
        <v>0</v>
      </c>
      <c r="BF38" s="15">
        <v>0</v>
      </c>
      <c r="BG38" s="15">
        <v>0</v>
      </c>
      <c r="BH38" s="15">
        <v>0</v>
      </c>
      <c r="BI38" s="15">
        <v>0</v>
      </c>
      <c r="BJ38" s="15">
        <f t="shared" si="23"/>
        <v>0</v>
      </c>
      <c r="BK38" s="15">
        <f t="shared" si="20"/>
        <v>0</v>
      </c>
      <c r="BL38" s="15">
        <f t="shared" si="20"/>
        <v>0</v>
      </c>
      <c r="BM38" s="15">
        <f t="shared" si="20"/>
        <v>0</v>
      </c>
      <c r="BN38" s="15">
        <f t="shared" si="20"/>
        <v>0</v>
      </c>
      <c r="BO38" s="15">
        <f t="shared" si="20"/>
        <v>0</v>
      </c>
      <c r="BP38" s="15">
        <f t="shared" si="20"/>
        <v>180</v>
      </c>
      <c r="BQ38" s="15">
        <f t="shared" si="20"/>
        <v>0</v>
      </c>
      <c r="BR38" s="15">
        <f t="shared" si="20"/>
        <v>0</v>
      </c>
      <c r="BS38" s="15">
        <f t="shared" si="20"/>
        <v>0</v>
      </c>
      <c r="BT38" s="15">
        <f t="shared" si="20"/>
        <v>0</v>
      </c>
      <c r="BU38" s="15">
        <f t="shared" si="20"/>
        <v>0</v>
      </c>
      <c r="BV38" s="15">
        <f t="shared" si="20"/>
        <v>0</v>
      </c>
      <c r="BW38" s="15">
        <f t="shared" si="20"/>
        <v>176</v>
      </c>
      <c r="BX38" s="17"/>
    </row>
    <row r="39" spans="1:76" ht="38.25" x14ac:dyDescent="0.2">
      <c r="A39" s="18" t="s">
        <v>129</v>
      </c>
      <c r="B39" s="36" t="s">
        <v>143</v>
      </c>
      <c r="C39" s="36" t="s">
        <v>144</v>
      </c>
      <c r="D39" s="15">
        <v>156.16879802542374</v>
      </c>
      <c r="E39" s="15">
        <v>156.16879802542374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20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5">
        <f t="shared" si="21"/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/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f t="shared" si="22"/>
        <v>0</v>
      </c>
      <c r="AV39" s="15">
        <v>0</v>
      </c>
      <c r="AW39" s="15">
        <v>0</v>
      </c>
      <c r="AX39" s="15">
        <v>0</v>
      </c>
      <c r="AY39" s="15">
        <v>0</v>
      </c>
      <c r="AZ39" s="15">
        <v>0</v>
      </c>
      <c r="BA39" s="15">
        <v>0</v>
      </c>
      <c r="BB39" s="15">
        <v>2</v>
      </c>
      <c r="BC39" s="15">
        <v>0</v>
      </c>
      <c r="BD39" s="15">
        <v>0</v>
      </c>
      <c r="BE39" s="15">
        <v>0</v>
      </c>
      <c r="BF39" s="15">
        <v>0</v>
      </c>
      <c r="BG39" s="15">
        <v>0</v>
      </c>
      <c r="BH39" s="15">
        <v>0</v>
      </c>
      <c r="BI39" s="15">
        <v>2</v>
      </c>
      <c r="BJ39" s="15">
        <f t="shared" si="23"/>
        <v>0</v>
      </c>
      <c r="BK39" s="15">
        <f t="shared" si="23"/>
        <v>0</v>
      </c>
      <c r="BL39" s="15">
        <f t="shared" si="23"/>
        <v>0</v>
      </c>
      <c r="BM39" s="15">
        <f t="shared" si="23"/>
        <v>0</v>
      </c>
      <c r="BN39" s="15">
        <f t="shared" si="23"/>
        <v>0</v>
      </c>
      <c r="BO39" s="15">
        <f t="shared" si="23"/>
        <v>0</v>
      </c>
      <c r="BP39" s="15">
        <f t="shared" si="23"/>
        <v>2</v>
      </c>
      <c r="BQ39" s="15">
        <f t="shared" si="23"/>
        <v>0</v>
      </c>
      <c r="BR39" s="15">
        <f t="shared" si="23"/>
        <v>0</v>
      </c>
      <c r="BS39" s="15">
        <f t="shared" si="23"/>
        <v>0</v>
      </c>
      <c r="BT39" s="15">
        <f t="shared" si="23"/>
        <v>0</v>
      </c>
      <c r="BU39" s="15">
        <f t="shared" si="23"/>
        <v>0</v>
      </c>
      <c r="BV39" s="15">
        <f t="shared" si="23"/>
        <v>0</v>
      </c>
      <c r="BW39" s="15">
        <f t="shared" si="23"/>
        <v>2</v>
      </c>
      <c r="BX39" s="21"/>
    </row>
    <row r="40" spans="1:76" ht="63.75" x14ac:dyDescent="0.2">
      <c r="A40" s="18" t="s">
        <v>129</v>
      </c>
      <c r="B40" s="36" t="s">
        <v>145</v>
      </c>
      <c r="C40" s="7" t="s">
        <v>146</v>
      </c>
      <c r="D40" s="15">
        <v>44.771186400000005</v>
      </c>
      <c r="E40" s="15">
        <v>44.076271186440678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20">
        <v>16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5">
        <f t="shared" si="21"/>
        <v>16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f t="shared" si="22"/>
        <v>0</v>
      </c>
      <c r="AV40" s="15">
        <v>0</v>
      </c>
      <c r="AW40" s="15">
        <f t="shared" ref="AW40:BA42" si="25">SUM(AW41:AW56)</f>
        <v>0</v>
      </c>
      <c r="AX40" s="15">
        <f t="shared" si="25"/>
        <v>0</v>
      </c>
      <c r="AY40" s="15">
        <f t="shared" si="25"/>
        <v>0</v>
      </c>
      <c r="AZ40" s="15">
        <f t="shared" si="25"/>
        <v>0</v>
      </c>
      <c r="BA40" s="15">
        <f t="shared" si="25"/>
        <v>0</v>
      </c>
      <c r="BB40" s="15">
        <v>0</v>
      </c>
      <c r="BC40" s="15">
        <v>0</v>
      </c>
      <c r="BD40" s="16">
        <v>0</v>
      </c>
      <c r="BE40" s="16">
        <f t="shared" ref="BE40:BF41" si="26">BE48</f>
        <v>0</v>
      </c>
      <c r="BF40" s="16">
        <f t="shared" si="26"/>
        <v>0</v>
      </c>
      <c r="BG40" s="16">
        <v>0</v>
      </c>
      <c r="BH40" s="16">
        <v>0</v>
      </c>
      <c r="BI40" s="15">
        <v>0</v>
      </c>
      <c r="BJ40" s="15">
        <f t="shared" si="23"/>
        <v>0</v>
      </c>
      <c r="BK40" s="15">
        <f t="shared" si="20"/>
        <v>0</v>
      </c>
      <c r="BL40" s="15">
        <f t="shared" si="20"/>
        <v>0</v>
      </c>
      <c r="BM40" s="15">
        <f t="shared" si="20"/>
        <v>0</v>
      </c>
      <c r="BN40" s="15">
        <f t="shared" si="20"/>
        <v>0</v>
      </c>
      <c r="BO40" s="15">
        <f t="shared" si="20"/>
        <v>0</v>
      </c>
      <c r="BP40" s="15">
        <f t="shared" si="20"/>
        <v>16</v>
      </c>
      <c r="BQ40" s="15">
        <f t="shared" si="20"/>
        <v>0</v>
      </c>
      <c r="BR40" s="15">
        <f t="shared" si="20"/>
        <v>0</v>
      </c>
      <c r="BS40" s="15">
        <f t="shared" si="20"/>
        <v>0</v>
      </c>
      <c r="BT40" s="15">
        <f t="shared" si="20"/>
        <v>0</v>
      </c>
      <c r="BU40" s="15">
        <f t="shared" si="20"/>
        <v>0</v>
      </c>
      <c r="BV40" s="15">
        <f t="shared" si="20"/>
        <v>0</v>
      </c>
      <c r="BW40" s="15">
        <f t="shared" si="20"/>
        <v>16</v>
      </c>
      <c r="BX40" s="21"/>
    </row>
    <row r="41" spans="1:76" ht="39.75" customHeight="1" x14ac:dyDescent="0.2">
      <c r="A41" s="18" t="s">
        <v>129</v>
      </c>
      <c r="B41" s="36" t="s">
        <v>147</v>
      </c>
      <c r="C41" s="7" t="s">
        <v>148</v>
      </c>
      <c r="D41" s="15">
        <v>33.228474599999998</v>
      </c>
      <c r="E41" s="15">
        <v>36.118305084745764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20">
        <v>252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5">
        <f t="shared" si="21"/>
        <v>252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252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f t="shared" si="22"/>
        <v>252</v>
      </c>
      <c r="AV41" s="15">
        <v>0</v>
      </c>
      <c r="AW41" s="15">
        <f t="shared" si="25"/>
        <v>0</v>
      </c>
      <c r="AX41" s="15">
        <f t="shared" si="25"/>
        <v>0</v>
      </c>
      <c r="AY41" s="15">
        <f t="shared" si="25"/>
        <v>0</v>
      </c>
      <c r="AZ41" s="15">
        <f t="shared" si="25"/>
        <v>0</v>
      </c>
      <c r="BA41" s="15">
        <f t="shared" si="25"/>
        <v>0</v>
      </c>
      <c r="BB41" s="15">
        <v>252</v>
      </c>
      <c r="BC41" s="15">
        <v>0</v>
      </c>
      <c r="BD41" s="16">
        <v>0</v>
      </c>
      <c r="BE41" s="16">
        <f t="shared" si="26"/>
        <v>0</v>
      </c>
      <c r="BF41" s="16">
        <f t="shared" si="26"/>
        <v>0</v>
      </c>
      <c r="BG41" s="16">
        <v>0</v>
      </c>
      <c r="BH41" s="16">
        <v>0</v>
      </c>
      <c r="BI41" s="15">
        <f>BB41</f>
        <v>252</v>
      </c>
      <c r="BJ41" s="15">
        <f t="shared" si="23"/>
        <v>0</v>
      </c>
      <c r="BK41" s="15">
        <f t="shared" si="20"/>
        <v>0</v>
      </c>
      <c r="BL41" s="15">
        <f t="shared" si="20"/>
        <v>0</v>
      </c>
      <c r="BM41" s="15">
        <f t="shared" si="20"/>
        <v>0</v>
      </c>
      <c r="BN41" s="15">
        <f t="shared" si="20"/>
        <v>0</v>
      </c>
      <c r="BO41" s="15">
        <f t="shared" si="20"/>
        <v>0</v>
      </c>
      <c r="BP41" s="15">
        <f t="shared" si="20"/>
        <v>756</v>
      </c>
      <c r="BQ41" s="15">
        <f t="shared" si="20"/>
        <v>0</v>
      </c>
      <c r="BR41" s="15">
        <f t="shared" si="20"/>
        <v>0</v>
      </c>
      <c r="BS41" s="15">
        <f t="shared" si="20"/>
        <v>0</v>
      </c>
      <c r="BT41" s="15">
        <f t="shared" si="20"/>
        <v>0</v>
      </c>
      <c r="BU41" s="15">
        <f t="shared" si="20"/>
        <v>0</v>
      </c>
      <c r="BV41" s="15">
        <f t="shared" si="20"/>
        <v>0</v>
      </c>
      <c r="BW41" s="15">
        <f t="shared" si="20"/>
        <v>756</v>
      </c>
      <c r="BX41" s="21"/>
    </row>
    <row r="42" spans="1:76" ht="25.5" x14ac:dyDescent="0.2">
      <c r="A42" s="18" t="s">
        <v>129</v>
      </c>
      <c r="B42" s="36" t="s">
        <v>149</v>
      </c>
      <c r="C42" s="7" t="s">
        <v>150</v>
      </c>
      <c r="D42" s="15">
        <v>6.2703559000000002</v>
      </c>
      <c r="E42" s="15">
        <v>6.4140145969491531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20">
        <v>30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5">
        <f t="shared" si="21"/>
        <v>30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30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f t="shared" si="22"/>
        <v>30</v>
      </c>
      <c r="AV42" s="15">
        <v>0</v>
      </c>
      <c r="AW42" s="15">
        <f t="shared" si="25"/>
        <v>0</v>
      </c>
      <c r="AX42" s="15">
        <f t="shared" si="25"/>
        <v>0</v>
      </c>
      <c r="AY42" s="15">
        <f t="shared" si="25"/>
        <v>0</v>
      </c>
      <c r="AZ42" s="15">
        <f t="shared" si="25"/>
        <v>0</v>
      </c>
      <c r="BA42" s="15">
        <f t="shared" si="25"/>
        <v>0</v>
      </c>
      <c r="BB42" s="15">
        <v>40</v>
      </c>
      <c r="BC42" s="15">
        <v>0</v>
      </c>
      <c r="BD42" s="16">
        <v>0</v>
      </c>
      <c r="BE42" s="16">
        <f>BE46</f>
        <v>0</v>
      </c>
      <c r="BF42" s="16">
        <f>BF46</f>
        <v>0</v>
      </c>
      <c r="BG42" s="16">
        <v>0</v>
      </c>
      <c r="BH42" s="16">
        <v>0</v>
      </c>
      <c r="BI42" s="15">
        <f>BB42</f>
        <v>40</v>
      </c>
      <c r="BJ42" s="15">
        <f t="shared" si="23"/>
        <v>0</v>
      </c>
      <c r="BK42" s="15">
        <f t="shared" si="20"/>
        <v>0</v>
      </c>
      <c r="BL42" s="15">
        <f t="shared" si="20"/>
        <v>0</v>
      </c>
      <c r="BM42" s="15">
        <f t="shared" si="20"/>
        <v>0</v>
      </c>
      <c r="BN42" s="15">
        <f t="shared" si="20"/>
        <v>0</v>
      </c>
      <c r="BO42" s="15">
        <f t="shared" si="20"/>
        <v>0</v>
      </c>
      <c r="BP42" s="15">
        <f t="shared" si="20"/>
        <v>100</v>
      </c>
      <c r="BQ42" s="15">
        <f t="shared" si="20"/>
        <v>0</v>
      </c>
      <c r="BR42" s="15">
        <f t="shared" si="20"/>
        <v>0</v>
      </c>
      <c r="BS42" s="15">
        <f t="shared" si="20"/>
        <v>0</v>
      </c>
      <c r="BT42" s="15">
        <f t="shared" si="20"/>
        <v>0</v>
      </c>
      <c r="BU42" s="15">
        <f t="shared" si="20"/>
        <v>0</v>
      </c>
      <c r="BV42" s="15">
        <f t="shared" si="20"/>
        <v>0</v>
      </c>
      <c r="BW42" s="15">
        <f t="shared" si="20"/>
        <v>100</v>
      </c>
      <c r="BX42" s="21"/>
    </row>
    <row r="43" spans="1:76" ht="38.25" x14ac:dyDescent="0.2">
      <c r="A43" s="18" t="s">
        <v>129</v>
      </c>
      <c r="B43" s="36" t="s">
        <v>151</v>
      </c>
      <c r="C43" s="7" t="s">
        <v>152</v>
      </c>
      <c r="D43" s="15">
        <v>19.076271000000002</v>
      </c>
      <c r="E43" s="15">
        <v>19.076271186440682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20">
        <v>2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5">
        <f t="shared" si="21"/>
        <v>2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f t="shared" si="22"/>
        <v>0</v>
      </c>
      <c r="AV43" s="15">
        <v>0</v>
      </c>
      <c r="AW43" s="15">
        <v>0</v>
      </c>
      <c r="AX43" s="15">
        <v>0</v>
      </c>
      <c r="AY43" s="15">
        <v>0</v>
      </c>
      <c r="AZ43" s="15">
        <v>0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0</v>
      </c>
      <c r="BG43" s="15">
        <v>0</v>
      </c>
      <c r="BH43" s="15">
        <v>0</v>
      </c>
      <c r="BI43" s="15">
        <v>0</v>
      </c>
      <c r="BJ43" s="15">
        <f t="shared" si="23"/>
        <v>0</v>
      </c>
      <c r="BK43" s="15">
        <f t="shared" si="20"/>
        <v>0</v>
      </c>
      <c r="BL43" s="15">
        <f t="shared" si="20"/>
        <v>0</v>
      </c>
      <c r="BM43" s="15">
        <f t="shared" si="20"/>
        <v>0</v>
      </c>
      <c r="BN43" s="15">
        <f t="shared" si="20"/>
        <v>0</v>
      </c>
      <c r="BO43" s="15">
        <f t="shared" si="20"/>
        <v>0</v>
      </c>
      <c r="BP43" s="15">
        <f t="shared" si="20"/>
        <v>2</v>
      </c>
      <c r="BQ43" s="15">
        <f t="shared" si="20"/>
        <v>0</v>
      </c>
      <c r="BR43" s="15">
        <f t="shared" si="20"/>
        <v>0</v>
      </c>
      <c r="BS43" s="15">
        <f t="shared" si="20"/>
        <v>0</v>
      </c>
      <c r="BT43" s="15">
        <f t="shared" si="20"/>
        <v>0</v>
      </c>
      <c r="BU43" s="15">
        <f t="shared" si="20"/>
        <v>0</v>
      </c>
      <c r="BV43" s="15">
        <f t="shared" si="20"/>
        <v>0</v>
      </c>
      <c r="BW43" s="15">
        <f t="shared" si="20"/>
        <v>2</v>
      </c>
      <c r="BX43" s="21"/>
    </row>
    <row r="44" spans="1:76" ht="54" customHeight="1" x14ac:dyDescent="0.2">
      <c r="A44" s="18" t="s">
        <v>129</v>
      </c>
      <c r="B44" s="36" t="s">
        <v>153</v>
      </c>
      <c r="C44" s="7" t="s">
        <v>154</v>
      </c>
      <c r="D44" s="15">
        <v>21.148355923728815</v>
      </c>
      <c r="E44" s="15">
        <v>22.46191525423729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20">
        <v>2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5">
        <v>4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7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f t="shared" si="22"/>
        <v>7</v>
      </c>
      <c r="AV44" s="15">
        <v>0</v>
      </c>
      <c r="AW44" s="15">
        <v>0</v>
      </c>
      <c r="AX44" s="15">
        <v>0</v>
      </c>
      <c r="AY44" s="15">
        <v>0</v>
      </c>
      <c r="AZ44" s="15">
        <v>0</v>
      </c>
      <c r="BA44" s="15">
        <v>0</v>
      </c>
      <c r="BB44" s="15">
        <v>0</v>
      </c>
      <c r="BC44" s="15">
        <v>0</v>
      </c>
      <c r="BD44" s="16">
        <v>0</v>
      </c>
      <c r="BE44" s="16">
        <f>BE39</f>
        <v>0</v>
      </c>
      <c r="BF44" s="16">
        <f>BF39</f>
        <v>0</v>
      </c>
      <c r="BG44" s="16">
        <v>0</v>
      </c>
      <c r="BH44" s="16">
        <v>0</v>
      </c>
      <c r="BI44" s="15">
        <v>0</v>
      </c>
      <c r="BJ44" s="15">
        <f t="shared" si="23"/>
        <v>0</v>
      </c>
      <c r="BK44" s="15">
        <f t="shared" si="20"/>
        <v>0</v>
      </c>
      <c r="BL44" s="15">
        <f t="shared" si="20"/>
        <v>0</v>
      </c>
      <c r="BM44" s="15">
        <f t="shared" si="20"/>
        <v>0</v>
      </c>
      <c r="BN44" s="15">
        <f t="shared" si="20"/>
        <v>0</v>
      </c>
      <c r="BO44" s="15">
        <f t="shared" si="20"/>
        <v>0</v>
      </c>
      <c r="BP44" s="15">
        <f t="shared" si="20"/>
        <v>9</v>
      </c>
      <c r="BQ44" s="15">
        <f t="shared" si="20"/>
        <v>0</v>
      </c>
      <c r="BR44" s="15">
        <f t="shared" si="20"/>
        <v>0</v>
      </c>
      <c r="BS44" s="15">
        <f t="shared" si="20"/>
        <v>0</v>
      </c>
      <c r="BT44" s="15">
        <f t="shared" si="20"/>
        <v>0</v>
      </c>
      <c r="BU44" s="15">
        <f t="shared" si="20"/>
        <v>0</v>
      </c>
      <c r="BV44" s="15">
        <f t="shared" si="20"/>
        <v>0</v>
      </c>
      <c r="BW44" s="15">
        <f t="shared" si="20"/>
        <v>11</v>
      </c>
      <c r="BX44" s="17"/>
    </row>
    <row r="45" spans="1:76" ht="38.25" x14ac:dyDescent="0.2">
      <c r="A45" s="18" t="s">
        <v>129</v>
      </c>
      <c r="B45" s="36" t="s">
        <v>155</v>
      </c>
      <c r="C45" s="7" t="s">
        <v>156</v>
      </c>
      <c r="D45" s="15">
        <v>11.779661000000001</v>
      </c>
      <c r="E45" s="15">
        <v>11.40677966101695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20">
        <v>1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5">
        <f t="shared" si="21"/>
        <v>1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f t="shared" si="22"/>
        <v>0</v>
      </c>
      <c r="AV45" s="15">
        <v>0</v>
      </c>
      <c r="AW45" s="15">
        <v>0</v>
      </c>
      <c r="AX45" s="15">
        <v>0</v>
      </c>
      <c r="AY45" s="15">
        <v>0</v>
      </c>
      <c r="AZ45" s="15">
        <v>0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0</v>
      </c>
      <c r="BG45" s="15">
        <v>0</v>
      </c>
      <c r="BH45" s="15">
        <v>0</v>
      </c>
      <c r="BI45" s="15">
        <v>0</v>
      </c>
      <c r="BJ45" s="15">
        <f t="shared" si="23"/>
        <v>0</v>
      </c>
      <c r="BK45" s="15">
        <f t="shared" si="20"/>
        <v>0</v>
      </c>
      <c r="BL45" s="15">
        <f t="shared" si="20"/>
        <v>0</v>
      </c>
      <c r="BM45" s="15">
        <f t="shared" si="20"/>
        <v>0</v>
      </c>
      <c r="BN45" s="15">
        <f t="shared" si="20"/>
        <v>0</v>
      </c>
      <c r="BO45" s="15">
        <f t="shared" si="20"/>
        <v>0</v>
      </c>
      <c r="BP45" s="15">
        <f t="shared" si="20"/>
        <v>1</v>
      </c>
      <c r="BQ45" s="15">
        <f t="shared" si="20"/>
        <v>0</v>
      </c>
      <c r="BR45" s="15">
        <f t="shared" si="20"/>
        <v>0</v>
      </c>
      <c r="BS45" s="15">
        <f t="shared" si="20"/>
        <v>0</v>
      </c>
      <c r="BT45" s="15">
        <f t="shared" si="20"/>
        <v>0</v>
      </c>
      <c r="BU45" s="15">
        <f t="shared" si="20"/>
        <v>0</v>
      </c>
      <c r="BV45" s="15">
        <f t="shared" si="20"/>
        <v>0</v>
      </c>
      <c r="BW45" s="15">
        <f t="shared" si="20"/>
        <v>1</v>
      </c>
      <c r="BX45" s="21"/>
    </row>
    <row r="46" spans="1:76" ht="38.25" x14ac:dyDescent="0.2">
      <c r="A46" s="18" t="s">
        <v>129</v>
      </c>
      <c r="B46" s="36" t="s">
        <v>157</v>
      </c>
      <c r="C46" s="36" t="s">
        <v>158</v>
      </c>
      <c r="D46" s="15">
        <v>9.5764618644067792</v>
      </c>
      <c r="E46" s="15">
        <v>9.5764618644067792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20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5">
        <f t="shared" si="21"/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2</v>
      </c>
      <c r="AO46" s="15"/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f t="shared" si="22"/>
        <v>2</v>
      </c>
      <c r="AV46" s="15">
        <v>0</v>
      </c>
      <c r="AW46" s="15">
        <v>0</v>
      </c>
      <c r="AX46" s="15">
        <v>0</v>
      </c>
      <c r="AY46" s="15">
        <v>0</v>
      </c>
      <c r="AZ46" s="15">
        <v>0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0</v>
      </c>
      <c r="BG46" s="15">
        <v>0</v>
      </c>
      <c r="BH46" s="15">
        <v>0</v>
      </c>
      <c r="BI46" s="15">
        <v>0</v>
      </c>
      <c r="BJ46" s="15">
        <f t="shared" si="23"/>
        <v>0</v>
      </c>
      <c r="BK46" s="15">
        <f t="shared" si="23"/>
        <v>0</v>
      </c>
      <c r="BL46" s="15">
        <f t="shared" si="23"/>
        <v>0</v>
      </c>
      <c r="BM46" s="15">
        <f t="shared" si="23"/>
        <v>0</v>
      </c>
      <c r="BN46" s="15">
        <f t="shared" si="23"/>
        <v>0</v>
      </c>
      <c r="BO46" s="15">
        <f t="shared" si="23"/>
        <v>0</v>
      </c>
      <c r="BP46" s="15">
        <f t="shared" si="23"/>
        <v>2</v>
      </c>
      <c r="BQ46" s="15">
        <f t="shared" si="23"/>
        <v>0</v>
      </c>
      <c r="BR46" s="15">
        <f t="shared" si="23"/>
        <v>0</v>
      </c>
      <c r="BS46" s="15">
        <f t="shared" si="23"/>
        <v>0</v>
      </c>
      <c r="BT46" s="15">
        <f t="shared" si="23"/>
        <v>0</v>
      </c>
      <c r="BU46" s="15">
        <f t="shared" si="23"/>
        <v>0</v>
      </c>
      <c r="BV46" s="15">
        <f t="shared" si="23"/>
        <v>0</v>
      </c>
      <c r="BW46" s="15">
        <f t="shared" si="23"/>
        <v>2</v>
      </c>
      <c r="BX46" s="17"/>
    </row>
    <row r="47" spans="1:76" ht="76.5" x14ac:dyDescent="0.2">
      <c r="A47" s="18" t="s">
        <v>129</v>
      </c>
      <c r="B47" s="36" t="s">
        <v>159</v>
      </c>
      <c r="C47" s="36" t="s">
        <v>160</v>
      </c>
      <c r="D47" s="15">
        <v>2.2906371525423732</v>
      </c>
      <c r="E47" s="15">
        <v>4.8414846101694922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20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5">
        <f t="shared" si="21"/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30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f t="shared" si="22"/>
        <v>30</v>
      </c>
      <c r="AV47" s="15">
        <v>0</v>
      </c>
      <c r="AW47" s="15">
        <v>0</v>
      </c>
      <c r="AX47" s="15">
        <v>0</v>
      </c>
      <c r="AY47" s="15">
        <v>0</v>
      </c>
      <c r="AZ47" s="15">
        <v>0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0</v>
      </c>
      <c r="BG47" s="15">
        <v>0</v>
      </c>
      <c r="BH47" s="15">
        <v>0</v>
      </c>
      <c r="BI47" s="15">
        <v>53</v>
      </c>
      <c r="BJ47" s="15">
        <f t="shared" si="23"/>
        <v>0</v>
      </c>
      <c r="BK47" s="15">
        <f t="shared" si="23"/>
        <v>0</v>
      </c>
      <c r="BL47" s="15">
        <f t="shared" si="23"/>
        <v>0</v>
      </c>
      <c r="BM47" s="15">
        <f t="shared" si="23"/>
        <v>0</v>
      </c>
      <c r="BN47" s="15">
        <f t="shared" si="23"/>
        <v>0</v>
      </c>
      <c r="BO47" s="15">
        <f t="shared" si="23"/>
        <v>0</v>
      </c>
      <c r="BP47" s="15">
        <f t="shared" si="23"/>
        <v>30</v>
      </c>
      <c r="BQ47" s="15">
        <f t="shared" si="23"/>
        <v>0</v>
      </c>
      <c r="BR47" s="15">
        <f t="shared" si="23"/>
        <v>0</v>
      </c>
      <c r="BS47" s="15">
        <f t="shared" si="23"/>
        <v>0</v>
      </c>
      <c r="BT47" s="15">
        <f t="shared" si="23"/>
        <v>0</v>
      </c>
      <c r="BU47" s="15">
        <f t="shared" si="23"/>
        <v>0</v>
      </c>
      <c r="BV47" s="15">
        <f t="shared" si="23"/>
        <v>0</v>
      </c>
      <c r="BW47" s="15">
        <f t="shared" si="23"/>
        <v>83</v>
      </c>
      <c r="BX47" s="17" t="s">
        <v>161</v>
      </c>
    </row>
    <row r="48" spans="1:76" ht="63.75" x14ac:dyDescent="0.2">
      <c r="A48" s="18" t="s">
        <v>129</v>
      </c>
      <c r="B48" s="36" t="s">
        <v>162</v>
      </c>
      <c r="C48" s="7" t="s">
        <v>163</v>
      </c>
      <c r="D48" s="15">
        <v>2.2394669471186441</v>
      </c>
      <c r="E48" s="15">
        <v>2.2394669491525425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20">
        <v>3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5">
        <v>2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3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4</v>
      </c>
      <c r="AV48" s="15">
        <v>0</v>
      </c>
      <c r="AW48" s="15">
        <v>0</v>
      </c>
      <c r="AX48" s="15">
        <v>0</v>
      </c>
      <c r="AY48" s="15">
        <v>0</v>
      </c>
      <c r="AZ48" s="15">
        <v>0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0</v>
      </c>
      <c r="BG48" s="15">
        <v>0</v>
      </c>
      <c r="BH48" s="15">
        <v>0</v>
      </c>
      <c r="BI48" s="15">
        <v>0</v>
      </c>
      <c r="BJ48" s="15">
        <f t="shared" si="23"/>
        <v>0</v>
      </c>
      <c r="BK48" s="15">
        <f t="shared" si="20"/>
        <v>0</v>
      </c>
      <c r="BL48" s="15">
        <f t="shared" si="20"/>
        <v>0</v>
      </c>
      <c r="BM48" s="15">
        <f t="shared" si="20"/>
        <v>0</v>
      </c>
      <c r="BN48" s="15">
        <f t="shared" si="20"/>
        <v>0</v>
      </c>
      <c r="BO48" s="15">
        <f t="shared" si="20"/>
        <v>0</v>
      </c>
      <c r="BP48" s="15">
        <f t="shared" si="20"/>
        <v>6</v>
      </c>
      <c r="BQ48" s="15">
        <f t="shared" si="20"/>
        <v>0</v>
      </c>
      <c r="BR48" s="15">
        <f t="shared" si="20"/>
        <v>0</v>
      </c>
      <c r="BS48" s="15">
        <f t="shared" si="20"/>
        <v>0</v>
      </c>
      <c r="BT48" s="15">
        <f t="shared" si="20"/>
        <v>0</v>
      </c>
      <c r="BU48" s="15">
        <f t="shared" si="20"/>
        <v>0</v>
      </c>
      <c r="BV48" s="15">
        <f t="shared" si="20"/>
        <v>0</v>
      </c>
      <c r="BW48" s="15">
        <f t="shared" si="20"/>
        <v>6</v>
      </c>
      <c r="BX48" s="21"/>
    </row>
    <row r="49" spans="1:76" ht="51" x14ac:dyDescent="0.2">
      <c r="A49" s="18" t="s">
        <v>129</v>
      </c>
      <c r="B49" s="36" t="s">
        <v>164</v>
      </c>
      <c r="C49" s="7" t="s">
        <v>165</v>
      </c>
      <c r="D49" s="15">
        <v>9.1779660000000014</v>
      </c>
      <c r="E49" s="15">
        <v>29.151966000000002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20">
        <v>1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f t="shared" si="22"/>
        <v>0</v>
      </c>
      <c r="AV49" s="15">
        <v>0</v>
      </c>
      <c r="AW49" s="15">
        <v>0</v>
      </c>
      <c r="AX49" s="15">
        <v>0</v>
      </c>
      <c r="AY49" s="15">
        <v>0</v>
      </c>
      <c r="AZ49" s="15">
        <v>0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0</v>
      </c>
      <c r="BG49" s="15">
        <v>0</v>
      </c>
      <c r="BH49" s="15">
        <v>0</v>
      </c>
      <c r="BI49" s="15">
        <v>1</v>
      </c>
      <c r="BJ49" s="15">
        <f t="shared" si="23"/>
        <v>0</v>
      </c>
      <c r="BK49" s="15">
        <f t="shared" si="20"/>
        <v>0</v>
      </c>
      <c r="BL49" s="15">
        <f t="shared" si="20"/>
        <v>0</v>
      </c>
      <c r="BM49" s="15">
        <f t="shared" si="20"/>
        <v>0</v>
      </c>
      <c r="BN49" s="15">
        <f t="shared" si="20"/>
        <v>0</v>
      </c>
      <c r="BO49" s="15">
        <f t="shared" si="20"/>
        <v>0</v>
      </c>
      <c r="BP49" s="15">
        <f t="shared" si="20"/>
        <v>1</v>
      </c>
      <c r="BQ49" s="15">
        <f t="shared" si="20"/>
        <v>0</v>
      </c>
      <c r="BR49" s="15">
        <f t="shared" si="20"/>
        <v>0</v>
      </c>
      <c r="BS49" s="15">
        <f t="shared" si="20"/>
        <v>0</v>
      </c>
      <c r="BT49" s="15">
        <f t="shared" si="20"/>
        <v>0</v>
      </c>
      <c r="BU49" s="15">
        <f t="shared" si="20"/>
        <v>0</v>
      </c>
      <c r="BV49" s="15">
        <f t="shared" si="20"/>
        <v>0</v>
      </c>
      <c r="BW49" s="15">
        <f t="shared" si="20"/>
        <v>1</v>
      </c>
      <c r="BX49" s="21" t="s">
        <v>166</v>
      </c>
    </row>
    <row r="50" spans="1:76" ht="51" x14ac:dyDescent="0.2">
      <c r="A50" s="18" t="s">
        <v>129</v>
      </c>
      <c r="B50" s="36" t="s">
        <v>167</v>
      </c>
      <c r="C50" s="36" t="s">
        <v>168</v>
      </c>
      <c r="D50" s="15">
        <v>0.93054999999999999</v>
      </c>
      <c r="E50" s="15">
        <v>0.93054999999999999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20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5">
        <f t="shared" si="21"/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24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f t="shared" si="22"/>
        <v>24</v>
      </c>
      <c r="AV50" s="15">
        <v>0</v>
      </c>
      <c r="AW50" s="15">
        <v>0</v>
      </c>
      <c r="AX50" s="15">
        <v>0</v>
      </c>
      <c r="AY50" s="15">
        <v>0</v>
      </c>
      <c r="AZ50" s="15">
        <v>0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0</v>
      </c>
      <c r="BG50" s="15">
        <v>0</v>
      </c>
      <c r="BH50" s="15">
        <v>0</v>
      </c>
      <c r="BI50" s="15">
        <v>0</v>
      </c>
      <c r="BJ50" s="15">
        <f t="shared" si="23"/>
        <v>0</v>
      </c>
      <c r="BK50" s="15">
        <f t="shared" si="23"/>
        <v>0</v>
      </c>
      <c r="BL50" s="15">
        <f t="shared" si="23"/>
        <v>0</v>
      </c>
      <c r="BM50" s="15">
        <f t="shared" si="23"/>
        <v>0</v>
      </c>
      <c r="BN50" s="15">
        <f t="shared" si="23"/>
        <v>0</v>
      </c>
      <c r="BO50" s="15">
        <f t="shared" si="23"/>
        <v>0</v>
      </c>
      <c r="BP50" s="15">
        <f t="shared" si="23"/>
        <v>24</v>
      </c>
      <c r="BQ50" s="15">
        <f t="shared" si="23"/>
        <v>0</v>
      </c>
      <c r="BR50" s="15">
        <f t="shared" si="23"/>
        <v>0</v>
      </c>
      <c r="BS50" s="15">
        <f t="shared" si="23"/>
        <v>0</v>
      </c>
      <c r="BT50" s="15">
        <f t="shared" si="23"/>
        <v>0</v>
      </c>
      <c r="BU50" s="15">
        <f t="shared" si="23"/>
        <v>0</v>
      </c>
      <c r="BV50" s="15">
        <f t="shared" si="23"/>
        <v>0</v>
      </c>
      <c r="BW50" s="15">
        <f t="shared" si="23"/>
        <v>24</v>
      </c>
      <c r="BX50" s="17"/>
    </row>
    <row r="51" spans="1:76" ht="73.5" customHeight="1" x14ac:dyDescent="0.2">
      <c r="A51" s="34" t="s">
        <v>129</v>
      </c>
      <c r="B51" s="36" t="s">
        <v>219</v>
      </c>
      <c r="C51" s="33" t="s">
        <v>169</v>
      </c>
      <c r="D51" s="15">
        <v>0</v>
      </c>
      <c r="E51" s="15">
        <f>112/1.18</f>
        <v>94.915254237288138</v>
      </c>
      <c r="T51" s="16">
        <v>0</v>
      </c>
      <c r="Z51" s="20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5">
        <f t="shared" si="21"/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0</v>
      </c>
      <c r="BG51" s="15">
        <v>0</v>
      </c>
      <c r="BH51" s="15">
        <v>0</v>
      </c>
      <c r="BI51" s="15">
        <v>1</v>
      </c>
      <c r="BJ51" s="15">
        <f t="shared" ref="BJ51:BJ54" si="27">T51+AH51+AV51</f>
        <v>0</v>
      </c>
      <c r="BP51" s="15">
        <f t="shared" ref="BP51:BW54" si="28">Z51+AN51+BB51</f>
        <v>0</v>
      </c>
      <c r="BQ51" s="15">
        <f t="shared" si="28"/>
        <v>0</v>
      </c>
      <c r="BR51" s="15">
        <f t="shared" si="28"/>
        <v>0</v>
      </c>
      <c r="BS51" s="15">
        <f t="shared" si="28"/>
        <v>0</v>
      </c>
      <c r="BT51" s="15">
        <f t="shared" si="28"/>
        <v>0</v>
      </c>
      <c r="BU51" s="15">
        <f t="shared" si="28"/>
        <v>0</v>
      </c>
      <c r="BV51" s="15">
        <f t="shared" si="28"/>
        <v>0</v>
      </c>
      <c r="BW51" s="15">
        <f t="shared" si="28"/>
        <v>1</v>
      </c>
      <c r="BX51" s="17" t="s">
        <v>221</v>
      </c>
    </row>
    <row r="52" spans="1:76" ht="68.25" customHeight="1" x14ac:dyDescent="0.2">
      <c r="A52" s="34" t="s">
        <v>129</v>
      </c>
      <c r="B52" s="36" t="s">
        <v>170</v>
      </c>
      <c r="C52" s="33" t="s">
        <v>171</v>
      </c>
      <c r="D52" s="15">
        <v>0</v>
      </c>
      <c r="E52" s="15">
        <v>18.525423728813561</v>
      </c>
      <c r="T52" s="16">
        <v>0</v>
      </c>
      <c r="Z52" s="20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5">
        <f t="shared" si="21"/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0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0</v>
      </c>
      <c r="BG52" s="15">
        <v>0</v>
      </c>
      <c r="BH52" s="15">
        <v>0</v>
      </c>
      <c r="BI52" s="15">
        <v>4</v>
      </c>
      <c r="BJ52" s="15">
        <f t="shared" si="27"/>
        <v>0</v>
      </c>
      <c r="BP52" s="15">
        <f t="shared" si="28"/>
        <v>0</v>
      </c>
      <c r="BQ52" s="15">
        <f t="shared" si="28"/>
        <v>0</v>
      </c>
      <c r="BR52" s="15">
        <f t="shared" si="28"/>
        <v>0</v>
      </c>
      <c r="BS52" s="15">
        <f t="shared" si="28"/>
        <v>0</v>
      </c>
      <c r="BT52" s="15">
        <f t="shared" si="28"/>
        <v>0</v>
      </c>
      <c r="BU52" s="15">
        <f t="shared" si="28"/>
        <v>0</v>
      </c>
      <c r="BV52" s="15">
        <f t="shared" si="28"/>
        <v>0</v>
      </c>
      <c r="BW52" s="15">
        <f t="shared" si="28"/>
        <v>4</v>
      </c>
      <c r="BX52" s="17" t="s">
        <v>222</v>
      </c>
    </row>
    <row r="53" spans="1:76" ht="51" x14ac:dyDescent="0.2">
      <c r="A53" s="34" t="s">
        <v>129</v>
      </c>
      <c r="B53" s="36" t="s">
        <v>172</v>
      </c>
      <c r="C53" s="33" t="s">
        <v>173</v>
      </c>
      <c r="D53" s="15">
        <v>0</v>
      </c>
      <c r="E53" s="15">
        <v>7.5574406779661025</v>
      </c>
      <c r="T53" s="16">
        <v>0</v>
      </c>
      <c r="Z53" s="20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5">
        <f t="shared" si="21"/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0</v>
      </c>
      <c r="BG53" s="15">
        <v>0</v>
      </c>
      <c r="BH53" s="15">
        <v>0</v>
      </c>
      <c r="BI53" s="15">
        <v>42</v>
      </c>
      <c r="BJ53" s="15">
        <v>0</v>
      </c>
      <c r="BP53" s="15">
        <f t="shared" si="28"/>
        <v>0</v>
      </c>
      <c r="BQ53" s="15">
        <f t="shared" si="28"/>
        <v>0</v>
      </c>
      <c r="BR53" s="15">
        <f t="shared" si="28"/>
        <v>0</v>
      </c>
      <c r="BS53" s="15">
        <f t="shared" si="28"/>
        <v>0</v>
      </c>
      <c r="BT53" s="15">
        <f t="shared" si="28"/>
        <v>0</v>
      </c>
      <c r="BU53" s="15">
        <f t="shared" si="28"/>
        <v>0</v>
      </c>
      <c r="BV53" s="15">
        <f t="shared" si="28"/>
        <v>0</v>
      </c>
      <c r="BW53" s="15">
        <f t="shared" si="28"/>
        <v>42</v>
      </c>
      <c r="BX53" s="17" t="s">
        <v>174</v>
      </c>
    </row>
    <row r="54" spans="1:76" ht="74.25" customHeight="1" x14ac:dyDescent="0.2">
      <c r="A54" s="34" t="s">
        <v>129</v>
      </c>
      <c r="B54" s="36" t="s">
        <v>175</v>
      </c>
      <c r="C54" s="33" t="s">
        <v>176</v>
      </c>
      <c r="D54" s="15">
        <v>0</v>
      </c>
      <c r="E54" s="15">
        <v>27.185932203389832</v>
      </c>
      <c r="T54" s="16">
        <v>0</v>
      </c>
      <c r="Z54" s="20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5">
        <f t="shared" si="21"/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0</v>
      </c>
      <c r="BG54" s="15">
        <v>0</v>
      </c>
      <c r="BH54" s="15">
        <v>0</v>
      </c>
      <c r="BI54" s="15">
        <v>25</v>
      </c>
      <c r="BJ54" s="15">
        <f t="shared" si="27"/>
        <v>0</v>
      </c>
      <c r="BP54" s="15">
        <f t="shared" si="28"/>
        <v>0</v>
      </c>
      <c r="BQ54" s="15">
        <f t="shared" si="28"/>
        <v>0</v>
      </c>
      <c r="BR54" s="15">
        <f t="shared" si="28"/>
        <v>0</v>
      </c>
      <c r="BS54" s="15">
        <f t="shared" si="28"/>
        <v>0</v>
      </c>
      <c r="BT54" s="15">
        <f t="shared" si="28"/>
        <v>0</v>
      </c>
      <c r="BU54" s="15">
        <f t="shared" si="28"/>
        <v>0</v>
      </c>
      <c r="BV54" s="15">
        <f t="shared" si="28"/>
        <v>0</v>
      </c>
      <c r="BW54" s="15">
        <f t="shared" si="28"/>
        <v>25</v>
      </c>
      <c r="BX54" s="17" t="s">
        <v>177</v>
      </c>
    </row>
    <row r="55" spans="1:76" x14ac:dyDescent="0.2">
      <c r="AU55" s="15">
        <f t="shared" si="22"/>
        <v>0</v>
      </c>
    </row>
  </sheetData>
  <mergeCells count="46">
    <mergeCell ref="BJ17:BK17"/>
    <mergeCell ref="BL17:BP17"/>
    <mergeCell ref="BQ17:BR17"/>
    <mergeCell ref="BS17:BW17"/>
    <mergeCell ref="AO17:AP17"/>
    <mergeCell ref="AQ17:AU17"/>
    <mergeCell ref="AV17:AW17"/>
    <mergeCell ref="AX17:BB17"/>
    <mergeCell ref="BC17:BD17"/>
    <mergeCell ref="BE17:BI17"/>
    <mergeCell ref="T17:U17"/>
    <mergeCell ref="V17:Z17"/>
    <mergeCell ref="AA17:AB17"/>
    <mergeCell ref="AC17:AG17"/>
    <mergeCell ref="AH17:AI17"/>
    <mergeCell ref="AJ17:AN17"/>
    <mergeCell ref="AV16:BB16"/>
    <mergeCell ref="BC16:BI16"/>
    <mergeCell ref="BJ16:BP16"/>
    <mergeCell ref="BQ16:BW16"/>
    <mergeCell ref="D17:D18"/>
    <mergeCell ref="E17:E18"/>
    <mergeCell ref="F17:G17"/>
    <mergeCell ref="H17:L17"/>
    <mergeCell ref="M17:N17"/>
    <mergeCell ref="O17:S17"/>
    <mergeCell ref="BX14:BX18"/>
    <mergeCell ref="T15:AG15"/>
    <mergeCell ref="AH15:AU15"/>
    <mergeCell ref="AV15:BI15"/>
    <mergeCell ref="BJ15:BW15"/>
    <mergeCell ref="F16:L16"/>
    <mergeCell ref="M16:S16"/>
    <mergeCell ref="T16:Z16"/>
    <mergeCell ref="AA16:AG16"/>
    <mergeCell ref="AH16:AN16"/>
    <mergeCell ref="A1:BW1"/>
    <mergeCell ref="A2:BW2"/>
    <mergeCell ref="A3:BW3"/>
    <mergeCell ref="A14:A18"/>
    <mergeCell ref="B14:B18"/>
    <mergeCell ref="C14:C18"/>
    <mergeCell ref="D14:E16"/>
    <mergeCell ref="F14:S15"/>
    <mergeCell ref="T14:BW14"/>
    <mergeCell ref="AO16:AU16"/>
  </mergeCells>
  <pageMargins left="0.39370078740157483" right="0.39370078740157483" top="0.39370078740157483" bottom="0.39370078740157483" header="0.31496062992125984" footer="0.31496062992125984"/>
  <pageSetup paperSize="9" scale="4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" workbookViewId="0">
      <selection activeCell="A8" sqref="A8"/>
    </sheetView>
  </sheetViews>
  <sheetFormatPr defaultRowHeight="12.75" outlineLevelRow="1" outlineLevelCol="1" x14ac:dyDescent="0.2"/>
  <cols>
    <col min="1" max="1" width="9.28515625" style="25" bestFit="1" customWidth="1"/>
    <col min="2" max="2" width="28.140625" style="25" customWidth="1"/>
    <col min="3" max="3" width="25.85546875" style="25" customWidth="1"/>
    <col min="4" max="4" width="10.140625" style="25" hidden="1" customWidth="1" outlineLevel="1"/>
    <col min="5" max="9" width="9.140625" style="25" hidden="1" customWidth="1" outlineLevel="1"/>
    <col min="10" max="10" width="9.28515625" style="25" bestFit="1" customWidth="1" collapsed="1"/>
    <col min="11" max="16" width="9.140625" style="25" hidden="1" customWidth="1" outlineLevel="1"/>
    <col min="17" max="17" width="9.28515625" style="25" bestFit="1" customWidth="1" collapsed="1"/>
    <col min="18" max="23" width="9.140625" style="25" hidden="1" customWidth="1" outlineLevel="1"/>
    <col min="24" max="24" width="10.42578125" style="25" bestFit="1" customWidth="1" collapsed="1"/>
    <col min="25" max="30" width="0" style="25" hidden="1" customWidth="1" outlineLevel="1"/>
    <col min="31" max="31" width="9.28515625" style="25" bestFit="1" customWidth="1" collapsed="1"/>
    <col min="32" max="37" width="9.140625" style="25" hidden="1" customWidth="1" outlineLevel="1"/>
    <col min="38" max="38" width="10.42578125" style="25" bestFit="1" customWidth="1" collapsed="1"/>
    <col min="39" max="16384" width="9.140625" style="25"/>
  </cols>
  <sheetData>
    <row r="1" spans="1:38" x14ac:dyDescent="0.2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8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38" x14ac:dyDescent="0.2">
      <c r="A4" s="26"/>
    </row>
    <row r="5" spans="1:38" x14ac:dyDescent="0.2">
      <c r="A5" s="27" t="s">
        <v>179</v>
      </c>
      <c r="B5" s="28"/>
    </row>
    <row r="6" spans="1:38" x14ac:dyDescent="0.2">
      <c r="A6" s="27" t="s">
        <v>180</v>
      </c>
      <c r="B6" s="28"/>
    </row>
    <row r="7" spans="1:38" x14ac:dyDescent="0.2">
      <c r="A7" s="26" t="s">
        <v>218</v>
      </c>
    </row>
    <row r="8" spans="1:38" x14ac:dyDescent="0.2">
      <c r="A8" s="26"/>
    </row>
    <row r="9" spans="1:38" x14ac:dyDescent="0.2">
      <c r="A9" s="26" t="s">
        <v>4</v>
      </c>
    </row>
    <row r="10" spans="1:38" x14ac:dyDescent="0.2">
      <c r="A10" s="26"/>
    </row>
    <row r="11" spans="1:38" x14ac:dyDescent="0.2">
      <c r="A11" s="26" t="s">
        <v>182</v>
      </c>
    </row>
    <row r="12" spans="1:38" x14ac:dyDescent="0.2">
      <c r="A12" s="26"/>
    </row>
    <row r="13" spans="1:38" x14ac:dyDescent="0.2">
      <c r="A13" s="26" t="s">
        <v>6</v>
      </c>
    </row>
    <row r="14" spans="1:38" x14ac:dyDescent="0.2">
      <c r="A14" s="6" t="s">
        <v>7</v>
      </c>
    </row>
    <row r="15" spans="1:38" x14ac:dyDescent="0.2">
      <c r="A15" s="29"/>
    </row>
    <row r="16" spans="1:38" ht="57.75" customHeight="1" x14ac:dyDescent="0.2">
      <c r="A16" s="42" t="s">
        <v>8</v>
      </c>
      <c r="B16" s="42" t="s">
        <v>9</v>
      </c>
      <c r="C16" s="42" t="s">
        <v>10</v>
      </c>
      <c r="D16" s="42" t="s">
        <v>183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spans="1:38" x14ac:dyDescent="0.2">
      <c r="A17" s="42"/>
      <c r="B17" s="42"/>
      <c r="C17" s="42"/>
      <c r="D17" s="42" t="s">
        <v>184</v>
      </c>
      <c r="E17" s="42"/>
      <c r="F17" s="42"/>
      <c r="G17" s="42"/>
      <c r="H17" s="42"/>
      <c r="I17" s="42"/>
      <c r="J17" s="42"/>
      <c r="K17" s="42" t="s">
        <v>185</v>
      </c>
      <c r="L17" s="42"/>
      <c r="M17" s="42"/>
      <c r="N17" s="42"/>
      <c r="O17" s="42"/>
      <c r="P17" s="42"/>
      <c r="Q17" s="42"/>
      <c r="R17" s="42" t="s">
        <v>186</v>
      </c>
      <c r="S17" s="42"/>
      <c r="T17" s="42"/>
      <c r="U17" s="42"/>
      <c r="V17" s="42"/>
      <c r="W17" s="42"/>
      <c r="X17" s="42"/>
      <c r="Y17" s="42" t="s">
        <v>187</v>
      </c>
      <c r="Z17" s="42"/>
      <c r="AA17" s="42"/>
      <c r="AB17" s="42"/>
      <c r="AC17" s="42"/>
      <c r="AD17" s="42"/>
      <c r="AE17" s="42"/>
      <c r="AF17" s="42" t="s">
        <v>188</v>
      </c>
      <c r="AG17" s="42"/>
      <c r="AH17" s="42"/>
      <c r="AI17" s="42"/>
      <c r="AJ17" s="42"/>
      <c r="AK17" s="42"/>
      <c r="AL17" s="42"/>
    </row>
    <row r="18" spans="1:38" ht="30" customHeight="1" x14ac:dyDescent="0.2">
      <c r="A18" s="42"/>
      <c r="B18" s="42"/>
      <c r="C18" s="42"/>
      <c r="D18" s="42" t="s">
        <v>25</v>
      </c>
      <c r="E18" s="42"/>
      <c r="F18" s="42" t="s">
        <v>26</v>
      </c>
      <c r="G18" s="42"/>
      <c r="H18" s="42"/>
      <c r="I18" s="42"/>
      <c r="J18" s="42"/>
      <c r="K18" s="42" t="s">
        <v>25</v>
      </c>
      <c r="L18" s="42"/>
      <c r="M18" s="42" t="s">
        <v>26</v>
      </c>
      <c r="N18" s="42"/>
      <c r="O18" s="42"/>
      <c r="P18" s="42"/>
      <c r="Q18" s="42"/>
      <c r="R18" s="42" t="s">
        <v>25</v>
      </c>
      <c r="S18" s="42"/>
      <c r="T18" s="42" t="s">
        <v>26</v>
      </c>
      <c r="U18" s="42"/>
      <c r="V18" s="42"/>
      <c r="W18" s="42"/>
      <c r="X18" s="42"/>
      <c r="Y18" s="42" t="s">
        <v>25</v>
      </c>
      <c r="Z18" s="42"/>
      <c r="AA18" s="42" t="s">
        <v>26</v>
      </c>
      <c r="AB18" s="42"/>
      <c r="AC18" s="42"/>
      <c r="AD18" s="42"/>
      <c r="AE18" s="42"/>
      <c r="AF18" s="42" t="s">
        <v>25</v>
      </c>
      <c r="AG18" s="42"/>
      <c r="AH18" s="42" t="s">
        <v>26</v>
      </c>
      <c r="AI18" s="42"/>
      <c r="AJ18" s="42"/>
      <c r="AK18" s="42"/>
      <c r="AL18" s="42"/>
    </row>
    <row r="19" spans="1:38" ht="38.25" x14ac:dyDescent="0.2">
      <c r="A19" s="42"/>
      <c r="B19" s="42"/>
      <c r="C19" s="42"/>
      <c r="D19" s="37" t="s">
        <v>27</v>
      </c>
      <c r="E19" s="37" t="s">
        <v>27</v>
      </c>
      <c r="F19" s="37" t="s">
        <v>28</v>
      </c>
      <c r="G19" s="37" t="s">
        <v>29</v>
      </c>
      <c r="H19" s="37" t="s">
        <v>30</v>
      </c>
      <c r="I19" s="37" t="s">
        <v>31</v>
      </c>
      <c r="J19" s="37" t="s">
        <v>33</v>
      </c>
      <c r="K19" s="37" t="s">
        <v>27</v>
      </c>
      <c r="L19" s="37" t="s">
        <v>27</v>
      </c>
      <c r="M19" s="37" t="s">
        <v>28</v>
      </c>
      <c r="N19" s="37" t="s">
        <v>29</v>
      </c>
      <c r="O19" s="37" t="s">
        <v>30</v>
      </c>
      <c r="P19" s="37" t="s">
        <v>31</v>
      </c>
      <c r="Q19" s="37" t="s">
        <v>33</v>
      </c>
      <c r="R19" s="37" t="s">
        <v>27</v>
      </c>
      <c r="S19" s="37" t="s">
        <v>27</v>
      </c>
      <c r="T19" s="37" t="s">
        <v>28</v>
      </c>
      <c r="U19" s="37" t="s">
        <v>29</v>
      </c>
      <c r="V19" s="37" t="s">
        <v>30</v>
      </c>
      <c r="W19" s="37" t="s">
        <v>31</v>
      </c>
      <c r="X19" s="37" t="s">
        <v>33</v>
      </c>
      <c r="Y19" s="37" t="s">
        <v>27</v>
      </c>
      <c r="Z19" s="37" t="s">
        <v>27</v>
      </c>
      <c r="AA19" s="37" t="s">
        <v>28</v>
      </c>
      <c r="AB19" s="37" t="s">
        <v>29</v>
      </c>
      <c r="AC19" s="37" t="s">
        <v>30</v>
      </c>
      <c r="AD19" s="37" t="s">
        <v>31</v>
      </c>
      <c r="AE19" s="37" t="s">
        <v>33</v>
      </c>
      <c r="AF19" s="37" t="s">
        <v>27</v>
      </c>
      <c r="AG19" s="37" t="s">
        <v>27</v>
      </c>
      <c r="AH19" s="37" t="s">
        <v>28</v>
      </c>
      <c r="AI19" s="37" t="s">
        <v>29</v>
      </c>
      <c r="AJ19" s="37" t="s">
        <v>30</v>
      </c>
      <c r="AK19" s="37" t="s">
        <v>31</v>
      </c>
      <c r="AL19" s="37" t="s">
        <v>33</v>
      </c>
    </row>
    <row r="20" spans="1:38" x14ac:dyDescent="0.2">
      <c r="A20" s="37">
        <v>1</v>
      </c>
      <c r="B20" s="37">
        <v>2</v>
      </c>
      <c r="C20" s="37">
        <v>3</v>
      </c>
      <c r="D20" s="30" t="s">
        <v>189</v>
      </c>
      <c r="E20" s="30" t="s">
        <v>190</v>
      </c>
      <c r="F20" s="30" t="s">
        <v>191</v>
      </c>
      <c r="G20" s="30" t="s">
        <v>192</v>
      </c>
      <c r="H20" s="30" t="s">
        <v>193</v>
      </c>
      <c r="I20" s="30" t="s">
        <v>194</v>
      </c>
      <c r="J20" s="30" t="s">
        <v>195</v>
      </c>
      <c r="K20" s="30" t="s">
        <v>196</v>
      </c>
      <c r="L20" s="30" t="s">
        <v>197</v>
      </c>
      <c r="M20" s="30" t="s">
        <v>198</v>
      </c>
      <c r="N20" s="30" t="s">
        <v>199</v>
      </c>
      <c r="O20" s="30" t="s">
        <v>200</v>
      </c>
      <c r="P20" s="30" t="s">
        <v>201</v>
      </c>
      <c r="Q20" s="30" t="s">
        <v>202</v>
      </c>
      <c r="R20" s="30" t="s">
        <v>203</v>
      </c>
      <c r="S20" s="30" t="s">
        <v>204</v>
      </c>
      <c r="T20" s="30" t="s">
        <v>205</v>
      </c>
      <c r="U20" s="30" t="s">
        <v>206</v>
      </c>
      <c r="V20" s="30" t="s">
        <v>207</v>
      </c>
      <c r="W20" s="30" t="s">
        <v>208</v>
      </c>
      <c r="X20" s="30" t="s">
        <v>209</v>
      </c>
      <c r="Y20" s="30" t="s">
        <v>210</v>
      </c>
      <c r="Z20" s="30" t="s">
        <v>211</v>
      </c>
      <c r="AA20" s="30" t="s">
        <v>212</v>
      </c>
      <c r="AB20" s="30" t="s">
        <v>213</v>
      </c>
      <c r="AC20" s="30" t="s">
        <v>214</v>
      </c>
      <c r="AD20" s="30" t="s">
        <v>215</v>
      </c>
      <c r="AE20" s="30" t="s">
        <v>216</v>
      </c>
      <c r="AF20" s="37">
        <v>5</v>
      </c>
      <c r="AG20" s="37">
        <v>6</v>
      </c>
      <c r="AH20" s="37">
        <v>7</v>
      </c>
      <c r="AI20" s="37">
        <v>8</v>
      </c>
      <c r="AJ20" s="37">
        <v>9</v>
      </c>
      <c r="AK20" s="37">
        <v>10</v>
      </c>
      <c r="AL20" s="37">
        <v>11</v>
      </c>
    </row>
    <row r="21" spans="1:38" s="28" customFormat="1" ht="25.5" x14ac:dyDescent="0.2">
      <c r="A21" s="10">
        <v>0</v>
      </c>
      <c r="B21" s="11" t="s">
        <v>104</v>
      </c>
      <c r="C21" s="12" t="s">
        <v>105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f>J32</f>
        <v>80</v>
      </c>
      <c r="K21" s="31">
        <f t="shared" ref="K21:AE21" si="0">K32</f>
        <v>0</v>
      </c>
      <c r="L21" s="31">
        <f t="shared" si="0"/>
        <v>0</v>
      </c>
      <c r="M21" s="31">
        <f t="shared" si="0"/>
        <v>0</v>
      </c>
      <c r="N21" s="31">
        <f t="shared" si="0"/>
        <v>0</v>
      </c>
      <c r="O21" s="31">
        <f t="shared" si="0"/>
        <v>0</v>
      </c>
      <c r="P21" s="31">
        <f t="shared" si="0"/>
        <v>0</v>
      </c>
      <c r="Q21" s="31">
        <f>Q32</f>
        <v>66</v>
      </c>
      <c r="R21" s="31">
        <f t="shared" si="0"/>
        <v>0</v>
      </c>
      <c r="S21" s="31">
        <f t="shared" si="0"/>
        <v>0</v>
      </c>
      <c r="T21" s="31">
        <f t="shared" si="0"/>
        <v>0</v>
      </c>
      <c r="U21" s="31">
        <f t="shared" si="0"/>
        <v>0</v>
      </c>
      <c r="V21" s="31">
        <f t="shared" si="0"/>
        <v>0</v>
      </c>
      <c r="W21" s="31">
        <f t="shared" si="0"/>
        <v>0</v>
      </c>
      <c r="X21" s="31">
        <f t="shared" si="0"/>
        <v>105</v>
      </c>
      <c r="Y21" s="31">
        <f t="shared" si="0"/>
        <v>0</v>
      </c>
      <c r="Z21" s="31">
        <f t="shared" si="0"/>
        <v>0</v>
      </c>
      <c r="AA21" s="31">
        <f t="shared" si="0"/>
        <v>0</v>
      </c>
      <c r="AB21" s="31">
        <f t="shared" si="0"/>
        <v>0</v>
      </c>
      <c r="AC21" s="31">
        <f t="shared" si="0"/>
        <v>0</v>
      </c>
      <c r="AD21" s="31">
        <f t="shared" si="0"/>
        <v>0</v>
      </c>
      <c r="AE21" s="31">
        <f t="shared" si="0"/>
        <v>70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f>J21+Q21+X21+AE21</f>
        <v>321</v>
      </c>
    </row>
    <row r="22" spans="1:38" ht="25.5" hidden="1" outlineLevel="1" x14ac:dyDescent="0.2">
      <c r="A22" s="18" t="s">
        <v>106</v>
      </c>
      <c r="B22" s="7" t="s">
        <v>107</v>
      </c>
      <c r="C22" s="19" t="s">
        <v>105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f t="shared" ref="AL22:AL32" si="1">J22+Q22+X22+AE22</f>
        <v>0</v>
      </c>
    </row>
    <row r="23" spans="1:38" hidden="1" outlineLevel="1" x14ac:dyDescent="0.2">
      <c r="A23" s="18" t="s">
        <v>108</v>
      </c>
      <c r="B23" s="7" t="s">
        <v>109</v>
      </c>
      <c r="C23" s="19" t="s">
        <v>105</v>
      </c>
      <c r="D23" s="32"/>
      <c r="E23" s="32"/>
      <c r="F23" s="32"/>
      <c r="G23" s="32"/>
      <c r="H23" s="32"/>
      <c r="I23" s="3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2"/>
      <c r="AG23" s="32"/>
      <c r="AH23" s="32"/>
      <c r="AI23" s="32"/>
      <c r="AJ23" s="32"/>
      <c r="AK23" s="32"/>
      <c r="AL23" s="32"/>
    </row>
    <row r="24" spans="1:38" ht="38.25" hidden="1" outlineLevel="1" x14ac:dyDescent="0.2">
      <c r="A24" s="18" t="s">
        <v>110</v>
      </c>
      <c r="B24" s="7" t="s">
        <v>111</v>
      </c>
      <c r="C24" s="19" t="s">
        <v>105</v>
      </c>
      <c r="D24" s="32"/>
      <c r="E24" s="32"/>
      <c r="F24" s="32"/>
      <c r="G24" s="32"/>
      <c r="H24" s="32"/>
      <c r="I24" s="32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2"/>
      <c r="AG24" s="32"/>
      <c r="AH24" s="32"/>
      <c r="AI24" s="32"/>
      <c r="AJ24" s="32"/>
      <c r="AK24" s="32"/>
      <c r="AL24" s="32"/>
    </row>
    <row r="25" spans="1:38" ht="38.25" hidden="1" outlineLevel="1" x14ac:dyDescent="0.2">
      <c r="A25" s="18" t="s">
        <v>112</v>
      </c>
      <c r="B25" s="7" t="s">
        <v>113</v>
      </c>
      <c r="C25" s="19" t="s">
        <v>105</v>
      </c>
      <c r="D25" s="32"/>
      <c r="E25" s="32"/>
      <c r="F25" s="32"/>
      <c r="G25" s="32"/>
      <c r="H25" s="32"/>
      <c r="I25" s="32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2"/>
      <c r="AG25" s="32"/>
      <c r="AH25" s="32"/>
      <c r="AI25" s="32"/>
      <c r="AJ25" s="32"/>
      <c r="AK25" s="32"/>
      <c r="AL25" s="32"/>
    </row>
    <row r="26" spans="1:38" ht="63.75" hidden="1" outlineLevel="1" x14ac:dyDescent="0.2">
      <c r="A26" s="18" t="s">
        <v>114</v>
      </c>
      <c r="B26" s="7" t="s">
        <v>115</v>
      </c>
      <c r="C26" s="19" t="s">
        <v>105</v>
      </c>
      <c r="D26" s="32"/>
      <c r="E26" s="32"/>
      <c r="F26" s="32"/>
      <c r="G26" s="32"/>
      <c r="H26" s="32"/>
      <c r="I26" s="32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2"/>
      <c r="AG26" s="32"/>
      <c r="AH26" s="32"/>
      <c r="AI26" s="32"/>
      <c r="AJ26" s="32"/>
      <c r="AK26" s="32"/>
      <c r="AL26" s="32"/>
    </row>
    <row r="27" spans="1:38" ht="51" hidden="1" outlineLevel="1" x14ac:dyDescent="0.2">
      <c r="A27" s="18" t="s">
        <v>114</v>
      </c>
      <c r="B27" s="7" t="s">
        <v>116</v>
      </c>
      <c r="C27" s="19" t="s">
        <v>117</v>
      </c>
      <c r="D27" s="32"/>
      <c r="E27" s="32"/>
      <c r="F27" s="32"/>
      <c r="G27" s="32"/>
      <c r="H27" s="32"/>
      <c r="I27" s="3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32"/>
      <c r="AG27" s="32"/>
      <c r="AH27" s="32"/>
      <c r="AI27" s="32"/>
      <c r="AJ27" s="32"/>
      <c r="AK27" s="32"/>
      <c r="AL27" s="32"/>
    </row>
    <row r="28" spans="1:38" ht="38.25" hidden="1" outlineLevel="1" x14ac:dyDescent="0.2">
      <c r="A28" s="18" t="s">
        <v>119</v>
      </c>
      <c r="B28" s="7" t="s">
        <v>120</v>
      </c>
      <c r="C28" s="19" t="s">
        <v>105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19" t="s">
        <v>105</v>
      </c>
      <c r="K28" s="19" t="s">
        <v>105</v>
      </c>
      <c r="L28" s="19" t="s">
        <v>105</v>
      </c>
      <c r="M28" s="19" t="s">
        <v>105</v>
      </c>
      <c r="N28" s="19" t="s">
        <v>105</v>
      </c>
      <c r="O28" s="19" t="s">
        <v>105</v>
      </c>
      <c r="P28" s="19" t="s">
        <v>105</v>
      </c>
      <c r="Q28" s="19" t="s">
        <v>105</v>
      </c>
      <c r="R28" s="19" t="s">
        <v>105</v>
      </c>
      <c r="S28" s="19" t="s">
        <v>105</v>
      </c>
      <c r="T28" s="19" t="s">
        <v>105</v>
      </c>
      <c r="U28" s="19" t="s">
        <v>105</v>
      </c>
      <c r="V28" s="19" t="s">
        <v>105</v>
      </c>
      <c r="W28" s="19" t="s">
        <v>105</v>
      </c>
      <c r="X28" s="19" t="s">
        <v>105</v>
      </c>
      <c r="Y28" s="19" t="s">
        <v>105</v>
      </c>
      <c r="Z28" s="19" t="s">
        <v>105</v>
      </c>
      <c r="AA28" s="19" t="s">
        <v>105</v>
      </c>
      <c r="AB28" s="19" t="s">
        <v>105</v>
      </c>
      <c r="AC28" s="19" t="s">
        <v>105</v>
      </c>
      <c r="AD28" s="19" t="s">
        <v>105</v>
      </c>
      <c r="AE28" s="19" t="s">
        <v>105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</row>
    <row r="29" spans="1:38" ht="76.5" hidden="1" outlineLevel="1" x14ac:dyDescent="0.2">
      <c r="A29" s="18" t="s">
        <v>121</v>
      </c>
      <c r="B29" s="7" t="s">
        <v>122</v>
      </c>
      <c r="C29" s="19" t="s">
        <v>105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19" t="s">
        <v>105</v>
      </c>
      <c r="K29" s="19" t="s">
        <v>105</v>
      </c>
      <c r="L29" s="19" t="s">
        <v>105</v>
      </c>
      <c r="M29" s="19" t="s">
        <v>105</v>
      </c>
      <c r="N29" s="19" t="s">
        <v>105</v>
      </c>
      <c r="O29" s="19" t="s">
        <v>105</v>
      </c>
      <c r="P29" s="19" t="s">
        <v>105</v>
      </c>
      <c r="Q29" s="19" t="s">
        <v>105</v>
      </c>
      <c r="R29" s="19" t="s">
        <v>105</v>
      </c>
      <c r="S29" s="19" t="s">
        <v>105</v>
      </c>
      <c r="T29" s="19" t="s">
        <v>105</v>
      </c>
      <c r="U29" s="19" t="s">
        <v>105</v>
      </c>
      <c r="V29" s="19" t="s">
        <v>105</v>
      </c>
      <c r="W29" s="19" t="s">
        <v>105</v>
      </c>
      <c r="X29" s="19" t="s">
        <v>105</v>
      </c>
      <c r="Y29" s="19" t="s">
        <v>105</v>
      </c>
      <c r="Z29" s="19" t="s">
        <v>105</v>
      </c>
      <c r="AA29" s="19" t="s">
        <v>105</v>
      </c>
      <c r="AB29" s="19" t="s">
        <v>105</v>
      </c>
      <c r="AC29" s="19" t="s">
        <v>105</v>
      </c>
      <c r="AD29" s="19" t="s">
        <v>105</v>
      </c>
      <c r="AE29" s="19" t="s">
        <v>105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</row>
    <row r="30" spans="1:38" ht="38.25" hidden="1" outlineLevel="1" x14ac:dyDescent="0.2">
      <c r="A30" s="18" t="s">
        <v>123</v>
      </c>
      <c r="B30" s="7" t="s">
        <v>124</v>
      </c>
      <c r="C30" s="19" t="s">
        <v>105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9" t="s">
        <v>105</v>
      </c>
      <c r="K30" s="19" t="s">
        <v>105</v>
      </c>
      <c r="L30" s="19" t="s">
        <v>105</v>
      </c>
      <c r="M30" s="19" t="s">
        <v>105</v>
      </c>
      <c r="N30" s="19" t="s">
        <v>105</v>
      </c>
      <c r="O30" s="19" t="s">
        <v>105</v>
      </c>
      <c r="P30" s="19" t="s">
        <v>105</v>
      </c>
      <c r="Q30" s="19" t="s">
        <v>105</v>
      </c>
      <c r="R30" s="19" t="s">
        <v>105</v>
      </c>
      <c r="S30" s="19" t="s">
        <v>105</v>
      </c>
      <c r="T30" s="19" t="s">
        <v>105</v>
      </c>
      <c r="U30" s="19" t="s">
        <v>105</v>
      </c>
      <c r="V30" s="19" t="s">
        <v>105</v>
      </c>
      <c r="W30" s="19" t="s">
        <v>105</v>
      </c>
      <c r="X30" s="19" t="s">
        <v>105</v>
      </c>
      <c r="Y30" s="19" t="s">
        <v>105</v>
      </c>
      <c r="Z30" s="19" t="s">
        <v>105</v>
      </c>
      <c r="AA30" s="19" t="s">
        <v>105</v>
      </c>
      <c r="AB30" s="19" t="s">
        <v>105</v>
      </c>
      <c r="AC30" s="19" t="s">
        <v>105</v>
      </c>
      <c r="AD30" s="19" t="s">
        <v>105</v>
      </c>
      <c r="AE30" s="19" t="s">
        <v>105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</row>
    <row r="31" spans="1:38" ht="38.25" hidden="1" outlineLevel="1" x14ac:dyDescent="0.2">
      <c r="A31" s="18" t="s">
        <v>125</v>
      </c>
      <c r="B31" s="7" t="s">
        <v>126</v>
      </c>
      <c r="C31" s="19" t="s">
        <v>105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19" t="s">
        <v>105</v>
      </c>
      <c r="K31" s="19" t="s">
        <v>105</v>
      </c>
      <c r="L31" s="19" t="s">
        <v>105</v>
      </c>
      <c r="M31" s="19" t="s">
        <v>105</v>
      </c>
      <c r="N31" s="19" t="s">
        <v>105</v>
      </c>
      <c r="O31" s="19" t="s">
        <v>105</v>
      </c>
      <c r="P31" s="19" t="s">
        <v>105</v>
      </c>
      <c r="Q31" s="19" t="s">
        <v>105</v>
      </c>
      <c r="R31" s="19" t="s">
        <v>105</v>
      </c>
      <c r="S31" s="19" t="s">
        <v>105</v>
      </c>
      <c r="T31" s="19" t="s">
        <v>105</v>
      </c>
      <c r="U31" s="19" t="s">
        <v>105</v>
      </c>
      <c r="V31" s="19" t="s">
        <v>105</v>
      </c>
      <c r="W31" s="19" t="s">
        <v>105</v>
      </c>
      <c r="X31" s="19" t="s">
        <v>105</v>
      </c>
      <c r="Y31" s="19" t="s">
        <v>105</v>
      </c>
      <c r="Z31" s="19" t="s">
        <v>105</v>
      </c>
      <c r="AA31" s="19" t="s">
        <v>105</v>
      </c>
      <c r="AB31" s="19" t="s">
        <v>105</v>
      </c>
      <c r="AC31" s="19" t="s">
        <v>105</v>
      </c>
      <c r="AD31" s="19" t="s">
        <v>105</v>
      </c>
      <c r="AE31" s="19" t="s">
        <v>105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</row>
    <row r="32" spans="1:38" ht="25.5" collapsed="1" x14ac:dyDescent="0.2">
      <c r="A32" s="18" t="s">
        <v>127</v>
      </c>
      <c r="B32" s="7" t="s">
        <v>128</v>
      </c>
      <c r="C32" s="19" t="s">
        <v>105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f>J33</f>
        <v>80</v>
      </c>
      <c r="K32" s="32">
        <f t="shared" ref="K32:AE33" si="2">K33</f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66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105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2">
        <f t="shared" si="2"/>
        <v>70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f t="shared" si="1"/>
        <v>321</v>
      </c>
    </row>
    <row r="33" spans="1:38" x14ac:dyDescent="0.2">
      <c r="A33" s="18">
        <v>1</v>
      </c>
      <c r="B33" s="7" t="s">
        <v>109</v>
      </c>
      <c r="C33" s="19" t="s">
        <v>105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f>J34</f>
        <v>80</v>
      </c>
      <c r="K33" s="32">
        <f t="shared" si="2"/>
        <v>0</v>
      </c>
      <c r="L33" s="32">
        <f t="shared" si="2"/>
        <v>0</v>
      </c>
      <c r="M33" s="32">
        <f t="shared" si="2"/>
        <v>0</v>
      </c>
      <c r="N33" s="32">
        <f t="shared" si="2"/>
        <v>0</v>
      </c>
      <c r="O33" s="32">
        <f t="shared" si="2"/>
        <v>0</v>
      </c>
      <c r="P33" s="32">
        <f t="shared" si="2"/>
        <v>0</v>
      </c>
      <c r="Q33" s="32">
        <f t="shared" si="2"/>
        <v>66</v>
      </c>
      <c r="R33" s="32">
        <f t="shared" si="2"/>
        <v>0</v>
      </c>
      <c r="S33" s="32">
        <f t="shared" si="2"/>
        <v>0</v>
      </c>
      <c r="T33" s="32">
        <f t="shared" si="2"/>
        <v>0</v>
      </c>
      <c r="U33" s="32">
        <f t="shared" si="2"/>
        <v>0</v>
      </c>
      <c r="V33" s="32">
        <f t="shared" si="2"/>
        <v>0</v>
      </c>
      <c r="W33" s="32">
        <f t="shared" si="2"/>
        <v>0</v>
      </c>
      <c r="X33" s="32">
        <f t="shared" si="2"/>
        <v>105</v>
      </c>
      <c r="Y33" s="32">
        <f t="shared" si="2"/>
        <v>0</v>
      </c>
      <c r="Z33" s="32">
        <f t="shared" si="2"/>
        <v>0</v>
      </c>
      <c r="AA33" s="32">
        <f t="shared" si="2"/>
        <v>0</v>
      </c>
      <c r="AB33" s="32">
        <f t="shared" si="2"/>
        <v>0</v>
      </c>
      <c r="AC33" s="32">
        <f t="shared" si="2"/>
        <v>0</v>
      </c>
      <c r="AD33" s="32">
        <f t="shared" si="2"/>
        <v>0</v>
      </c>
      <c r="AE33" s="32">
        <f t="shared" si="2"/>
        <v>70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f>J33+Q33+X33+AE33</f>
        <v>321</v>
      </c>
    </row>
    <row r="34" spans="1:38" ht="25.5" x14ac:dyDescent="0.2">
      <c r="A34" s="18" t="s">
        <v>129</v>
      </c>
      <c r="B34" s="7" t="s">
        <v>130</v>
      </c>
      <c r="C34" s="19" t="s">
        <v>105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f>SUM(J35:J51)</f>
        <v>80</v>
      </c>
      <c r="K34" s="32">
        <f t="shared" ref="K34:AK34" si="3">SUM(K35:K51)</f>
        <v>0</v>
      </c>
      <c r="L34" s="32">
        <f t="shared" si="3"/>
        <v>0</v>
      </c>
      <c r="M34" s="32">
        <f t="shared" si="3"/>
        <v>0</v>
      </c>
      <c r="N34" s="32">
        <f t="shared" si="3"/>
        <v>0</v>
      </c>
      <c r="O34" s="32">
        <f t="shared" si="3"/>
        <v>0</v>
      </c>
      <c r="P34" s="32">
        <f t="shared" si="3"/>
        <v>0</v>
      </c>
      <c r="Q34" s="32">
        <f t="shared" si="3"/>
        <v>66</v>
      </c>
      <c r="R34" s="32">
        <f t="shared" si="3"/>
        <v>0</v>
      </c>
      <c r="S34" s="32">
        <f t="shared" si="3"/>
        <v>0</v>
      </c>
      <c r="T34" s="32">
        <f t="shared" si="3"/>
        <v>0</v>
      </c>
      <c r="U34" s="32">
        <f t="shared" si="3"/>
        <v>0</v>
      </c>
      <c r="V34" s="32">
        <f t="shared" si="3"/>
        <v>0</v>
      </c>
      <c r="W34" s="32">
        <f t="shared" si="3"/>
        <v>0</v>
      </c>
      <c r="X34" s="32">
        <f t="shared" si="3"/>
        <v>105</v>
      </c>
      <c r="Y34" s="32">
        <f t="shared" si="3"/>
        <v>0</v>
      </c>
      <c r="Z34" s="32">
        <f t="shared" si="3"/>
        <v>0</v>
      </c>
      <c r="AA34" s="32">
        <f t="shared" si="3"/>
        <v>0</v>
      </c>
      <c r="AB34" s="32">
        <f t="shared" si="3"/>
        <v>0</v>
      </c>
      <c r="AC34" s="32">
        <f t="shared" si="3"/>
        <v>0</v>
      </c>
      <c r="AD34" s="32">
        <f t="shared" si="3"/>
        <v>0</v>
      </c>
      <c r="AE34" s="32">
        <f>SUM(AE35:AE51)</f>
        <v>70</v>
      </c>
      <c r="AF34" s="32">
        <f t="shared" si="3"/>
        <v>0</v>
      </c>
      <c r="AG34" s="32">
        <f t="shared" si="3"/>
        <v>0</v>
      </c>
      <c r="AH34" s="32">
        <f t="shared" si="3"/>
        <v>0</v>
      </c>
      <c r="AI34" s="32">
        <f t="shared" si="3"/>
        <v>0</v>
      </c>
      <c r="AJ34" s="32">
        <f t="shared" si="3"/>
        <v>0</v>
      </c>
      <c r="AK34" s="32">
        <f t="shared" si="3"/>
        <v>0</v>
      </c>
      <c r="AL34" s="32">
        <f>SUM(AL35:AL51)</f>
        <v>321</v>
      </c>
    </row>
    <row r="35" spans="1:38" ht="114.75" x14ac:dyDescent="0.2">
      <c r="A35" s="18" t="s">
        <v>129</v>
      </c>
      <c r="B35" s="7" t="s">
        <v>131</v>
      </c>
      <c r="C35" s="7" t="s">
        <v>132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2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2</v>
      </c>
    </row>
    <row r="36" spans="1:38" ht="25.5" x14ac:dyDescent="0.2">
      <c r="A36" s="18" t="s">
        <v>129</v>
      </c>
      <c r="B36" s="33" t="s">
        <v>134</v>
      </c>
      <c r="C36" s="7" t="s">
        <v>135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f>AL36</f>
        <v>1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1</v>
      </c>
    </row>
    <row r="37" spans="1:38" ht="25.5" x14ac:dyDescent="0.2">
      <c r="A37" s="18" t="s">
        <v>129</v>
      </c>
      <c r="B37" s="33" t="s">
        <v>136</v>
      </c>
      <c r="C37" s="7" t="s">
        <v>137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</row>
    <row r="38" spans="1:38" ht="25.5" x14ac:dyDescent="0.2">
      <c r="A38" s="18" t="s">
        <v>129</v>
      </c>
      <c r="B38" s="33" t="s">
        <v>138</v>
      </c>
      <c r="C38" s="7" t="s">
        <v>139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1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1</v>
      </c>
    </row>
    <row r="39" spans="1:38" x14ac:dyDescent="0.2">
      <c r="A39" s="18" t="s">
        <v>129</v>
      </c>
      <c r="B39" s="36" t="s">
        <v>141</v>
      </c>
      <c r="C39" s="7" t="s">
        <v>142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10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10</v>
      </c>
    </row>
    <row r="40" spans="1:38" ht="38.25" x14ac:dyDescent="0.2">
      <c r="A40" s="18" t="s">
        <v>129</v>
      </c>
      <c r="B40" s="22" t="s">
        <v>143</v>
      </c>
      <c r="C40" s="22" t="s">
        <v>144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</row>
    <row r="41" spans="1:38" ht="51" x14ac:dyDescent="0.2">
      <c r="A41" s="18" t="s">
        <v>129</v>
      </c>
      <c r="B41" s="33" t="s">
        <v>145</v>
      </c>
      <c r="C41" s="7" t="s">
        <v>146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f>AL41</f>
        <v>16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16</v>
      </c>
    </row>
    <row r="42" spans="1:38" ht="38.25" x14ac:dyDescent="0.2">
      <c r="A42" s="18" t="s">
        <v>129</v>
      </c>
      <c r="B42" s="33" t="s">
        <v>147</v>
      </c>
      <c r="C42" s="7" t="s">
        <v>148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63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63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63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63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252</v>
      </c>
    </row>
    <row r="43" spans="1:38" ht="26.25" customHeight="1" x14ac:dyDescent="0.2">
      <c r="A43" s="18" t="s">
        <v>129</v>
      </c>
      <c r="B43" s="33" t="s">
        <v>149</v>
      </c>
      <c r="C43" s="7" t="s">
        <v>150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30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30</v>
      </c>
    </row>
    <row r="44" spans="1:38" ht="28.5" customHeight="1" x14ac:dyDescent="0.2">
      <c r="A44" s="18" t="s">
        <v>129</v>
      </c>
      <c r="B44" s="33" t="s">
        <v>151</v>
      </c>
      <c r="C44" s="7" t="s">
        <v>152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f>AL44</f>
        <v>2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2</v>
      </c>
    </row>
    <row r="45" spans="1:38" ht="38.25" x14ac:dyDescent="0.2">
      <c r="A45" s="18" t="s">
        <v>129</v>
      </c>
      <c r="B45" s="33" t="s">
        <v>153</v>
      </c>
      <c r="C45" s="7" t="s">
        <v>154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1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1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2</v>
      </c>
    </row>
    <row r="46" spans="1:38" ht="38.25" x14ac:dyDescent="0.2">
      <c r="A46" s="18" t="s">
        <v>129</v>
      </c>
      <c r="B46" s="33" t="s">
        <v>155</v>
      </c>
      <c r="C46" s="7" t="s">
        <v>156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1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1</v>
      </c>
    </row>
    <row r="47" spans="1:38" ht="38.25" x14ac:dyDescent="0.2">
      <c r="A47" s="18" t="s">
        <v>129</v>
      </c>
      <c r="B47" s="22" t="s">
        <v>157</v>
      </c>
      <c r="C47" s="22" t="s">
        <v>158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</row>
    <row r="48" spans="1:38" ht="38.25" x14ac:dyDescent="0.2">
      <c r="A48" s="18" t="s">
        <v>129</v>
      </c>
      <c r="B48" s="36" t="s">
        <v>159</v>
      </c>
      <c r="C48" s="36" t="s">
        <v>160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</row>
    <row r="49" spans="1:38" ht="63" customHeight="1" x14ac:dyDescent="0.2">
      <c r="A49" s="18" t="s">
        <v>129</v>
      </c>
      <c r="B49" s="33" t="s">
        <v>162</v>
      </c>
      <c r="C49" s="7" t="s">
        <v>163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f>AL49</f>
        <v>3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3</v>
      </c>
    </row>
    <row r="50" spans="1:38" ht="60.75" customHeight="1" x14ac:dyDescent="0.2">
      <c r="A50" s="18" t="s">
        <v>129</v>
      </c>
      <c r="B50" s="33" t="s">
        <v>164</v>
      </c>
      <c r="C50" s="7" t="s">
        <v>165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1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1</v>
      </c>
    </row>
    <row r="51" spans="1:38" ht="38.25" x14ac:dyDescent="0.2">
      <c r="A51" s="18" t="s">
        <v>129</v>
      </c>
      <c r="B51" s="36" t="s">
        <v>167</v>
      </c>
      <c r="C51" s="36" t="s">
        <v>168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</row>
    <row r="52" spans="1:38" ht="38.25" x14ac:dyDescent="0.2">
      <c r="A52" s="23" t="s">
        <v>129</v>
      </c>
      <c r="B52" s="24" t="s">
        <v>219</v>
      </c>
      <c r="C52" s="24" t="s">
        <v>169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L52" s="32">
        <v>0</v>
      </c>
    </row>
    <row r="53" spans="1:38" ht="38.25" x14ac:dyDescent="0.2">
      <c r="A53" s="23" t="s">
        <v>129</v>
      </c>
      <c r="B53" s="24" t="s">
        <v>170</v>
      </c>
      <c r="C53" s="24" t="s">
        <v>171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L53" s="32">
        <v>0</v>
      </c>
    </row>
    <row r="54" spans="1:38" ht="38.25" x14ac:dyDescent="0.2">
      <c r="A54" s="23" t="s">
        <v>129</v>
      </c>
      <c r="B54" s="24" t="s">
        <v>172</v>
      </c>
      <c r="C54" s="24" t="s">
        <v>173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L54" s="32">
        <v>0</v>
      </c>
    </row>
    <row r="55" spans="1:38" ht="55.5" customHeight="1" x14ac:dyDescent="0.2">
      <c r="A55" s="23" t="s">
        <v>129</v>
      </c>
      <c r="B55" s="24" t="s">
        <v>175</v>
      </c>
      <c r="C55" s="24" t="s">
        <v>176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L55" s="32">
        <v>0</v>
      </c>
    </row>
  </sheetData>
  <mergeCells count="22">
    <mergeCell ref="AF18:AG18"/>
    <mergeCell ref="AH18:AL18"/>
    <mergeCell ref="Y17:AE17"/>
    <mergeCell ref="AF17:AL17"/>
    <mergeCell ref="D18:E18"/>
    <mergeCell ref="F18:J18"/>
    <mergeCell ref="K18:L18"/>
    <mergeCell ref="M18:Q18"/>
    <mergeCell ref="R18:S18"/>
    <mergeCell ref="T18:X18"/>
    <mergeCell ref="Y18:Z18"/>
    <mergeCell ref="AA18:AE18"/>
    <mergeCell ref="A1:AL1"/>
    <mergeCell ref="A2:AL2"/>
    <mergeCell ref="A3:AL3"/>
    <mergeCell ref="A16:A19"/>
    <mergeCell ref="B16:B19"/>
    <mergeCell ref="C16:C19"/>
    <mergeCell ref="D16:AL16"/>
    <mergeCell ref="D17:J17"/>
    <mergeCell ref="K17:Q17"/>
    <mergeCell ref="R17:X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workbookViewId="0">
      <selection activeCell="A8" sqref="A8"/>
    </sheetView>
  </sheetViews>
  <sheetFormatPr defaultRowHeight="12.75" outlineLevelRow="1" outlineLevelCol="1" x14ac:dyDescent="0.2"/>
  <cols>
    <col min="1" max="1" width="9.28515625" style="25" bestFit="1" customWidth="1"/>
    <col min="2" max="2" width="28.140625" style="25" customWidth="1"/>
    <col min="3" max="3" width="25.85546875" style="25" customWidth="1"/>
    <col min="4" max="4" width="10.140625" style="25" hidden="1" customWidth="1" outlineLevel="1"/>
    <col min="5" max="9" width="9.140625" style="25" hidden="1" customWidth="1" outlineLevel="1"/>
    <col min="10" max="10" width="9.28515625" style="25" bestFit="1" customWidth="1" collapsed="1"/>
    <col min="11" max="16" width="9.140625" style="25" hidden="1" customWidth="1" outlineLevel="1"/>
    <col min="17" max="17" width="9.28515625" style="25" bestFit="1" customWidth="1" collapsed="1"/>
    <col min="18" max="23" width="9.140625" style="25" hidden="1" customWidth="1" outlineLevel="1"/>
    <col min="24" max="24" width="10.42578125" style="25" bestFit="1" customWidth="1" collapsed="1"/>
    <col min="25" max="30" width="0" style="25" hidden="1" customWidth="1" outlineLevel="1"/>
    <col min="31" max="31" width="9.28515625" style="25" bestFit="1" customWidth="1" collapsed="1"/>
    <col min="32" max="37" width="9.140625" style="25" hidden="1" customWidth="1" outlineLevel="1"/>
    <col min="38" max="38" width="10.42578125" style="25" bestFit="1" customWidth="1" collapsed="1"/>
    <col min="39" max="16384" width="9.140625" style="25"/>
  </cols>
  <sheetData>
    <row r="1" spans="1:38" x14ac:dyDescent="0.2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8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38" x14ac:dyDescent="0.2">
      <c r="A4" s="26"/>
    </row>
    <row r="5" spans="1:38" x14ac:dyDescent="0.2">
      <c r="A5" s="27" t="s">
        <v>179</v>
      </c>
      <c r="B5" s="28"/>
    </row>
    <row r="6" spans="1:38" x14ac:dyDescent="0.2">
      <c r="A6" s="27" t="s">
        <v>180</v>
      </c>
      <c r="B6" s="28"/>
    </row>
    <row r="7" spans="1:38" x14ac:dyDescent="0.2">
      <c r="A7" s="26" t="s">
        <v>181</v>
      </c>
    </row>
    <row r="8" spans="1:38" x14ac:dyDescent="0.2">
      <c r="A8" s="26"/>
    </row>
    <row r="9" spans="1:38" x14ac:dyDescent="0.2">
      <c r="A9" s="26" t="s">
        <v>4</v>
      </c>
    </row>
    <row r="10" spans="1:38" x14ac:dyDescent="0.2">
      <c r="A10" s="26"/>
    </row>
    <row r="11" spans="1:38" x14ac:dyDescent="0.2">
      <c r="A11" s="26" t="s">
        <v>182</v>
      </c>
    </row>
    <row r="12" spans="1:38" x14ac:dyDescent="0.2">
      <c r="A12" s="26"/>
    </row>
    <row r="13" spans="1:38" x14ac:dyDescent="0.2">
      <c r="A13" s="26" t="s">
        <v>6</v>
      </c>
    </row>
    <row r="14" spans="1:38" x14ac:dyDescent="0.2">
      <c r="A14" s="6" t="s">
        <v>7</v>
      </c>
    </row>
    <row r="15" spans="1:38" x14ac:dyDescent="0.2">
      <c r="A15" s="29"/>
    </row>
    <row r="16" spans="1:38" ht="57.75" customHeight="1" x14ac:dyDescent="0.2">
      <c r="A16" s="42" t="s">
        <v>8</v>
      </c>
      <c r="B16" s="42" t="s">
        <v>9</v>
      </c>
      <c r="C16" s="42" t="s">
        <v>10</v>
      </c>
      <c r="D16" s="42" t="s">
        <v>183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spans="1:38" x14ac:dyDescent="0.2">
      <c r="A17" s="42"/>
      <c r="B17" s="42"/>
      <c r="C17" s="42"/>
      <c r="D17" s="42" t="s">
        <v>184</v>
      </c>
      <c r="E17" s="42"/>
      <c r="F17" s="42"/>
      <c r="G17" s="42"/>
      <c r="H17" s="42"/>
      <c r="I17" s="42"/>
      <c r="J17" s="42"/>
      <c r="K17" s="42" t="s">
        <v>185</v>
      </c>
      <c r="L17" s="42"/>
      <c r="M17" s="42"/>
      <c r="N17" s="42"/>
      <c r="O17" s="42"/>
      <c r="P17" s="42"/>
      <c r="Q17" s="42"/>
      <c r="R17" s="42" t="s">
        <v>186</v>
      </c>
      <c r="S17" s="42"/>
      <c r="T17" s="42"/>
      <c r="U17" s="42"/>
      <c r="V17" s="42"/>
      <c r="W17" s="42"/>
      <c r="X17" s="42"/>
      <c r="Y17" s="42" t="s">
        <v>187</v>
      </c>
      <c r="Z17" s="42"/>
      <c r="AA17" s="42"/>
      <c r="AB17" s="42"/>
      <c r="AC17" s="42"/>
      <c r="AD17" s="42"/>
      <c r="AE17" s="42"/>
      <c r="AF17" s="42" t="s">
        <v>188</v>
      </c>
      <c r="AG17" s="42"/>
      <c r="AH17" s="42"/>
      <c r="AI17" s="42"/>
      <c r="AJ17" s="42"/>
      <c r="AK17" s="42"/>
      <c r="AL17" s="42"/>
    </row>
    <row r="18" spans="1:38" ht="30" customHeight="1" x14ac:dyDescent="0.2">
      <c r="A18" s="42"/>
      <c r="B18" s="42"/>
      <c r="C18" s="42"/>
      <c r="D18" s="42" t="s">
        <v>25</v>
      </c>
      <c r="E18" s="42"/>
      <c r="F18" s="42" t="s">
        <v>26</v>
      </c>
      <c r="G18" s="42"/>
      <c r="H18" s="42"/>
      <c r="I18" s="42"/>
      <c r="J18" s="42"/>
      <c r="K18" s="42" t="s">
        <v>25</v>
      </c>
      <c r="L18" s="42"/>
      <c r="M18" s="42" t="s">
        <v>26</v>
      </c>
      <c r="N18" s="42"/>
      <c r="O18" s="42"/>
      <c r="P18" s="42"/>
      <c r="Q18" s="42"/>
      <c r="R18" s="42" t="s">
        <v>25</v>
      </c>
      <c r="S18" s="42"/>
      <c r="T18" s="42" t="s">
        <v>26</v>
      </c>
      <c r="U18" s="42"/>
      <c r="V18" s="42"/>
      <c r="W18" s="42"/>
      <c r="X18" s="42"/>
      <c r="Y18" s="42" t="s">
        <v>25</v>
      </c>
      <c r="Z18" s="42"/>
      <c r="AA18" s="42" t="s">
        <v>26</v>
      </c>
      <c r="AB18" s="42"/>
      <c r="AC18" s="42"/>
      <c r="AD18" s="42"/>
      <c r="AE18" s="42"/>
      <c r="AF18" s="42" t="s">
        <v>25</v>
      </c>
      <c r="AG18" s="42"/>
      <c r="AH18" s="42" t="s">
        <v>26</v>
      </c>
      <c r="AI18" s="42"/>
      <c r="AJ18" s="42"/>
      <c r="AK18" s="42"/>
      <c r="AL18" s="42"/>
    </row>
    <row r="19" spans="1:38" ht="38.25" x14ac:dyDescent="0.2">
      <c r="A19" s="42"/>
      <c r="B19" s="42"/>
      <c r="C19" s="42"/>
      <c r="D19" s="37" t="s">
        <v>27</v>
      </c>
      <c r="E19" s="37" t="s">
        <v>27</v>
      </c>
      <c r="F19" s="37" t="s">
        <v>28</v>
      </c>
      <c r="G19" s="37" t="s">
        <v>29</v>
      </c>
      <c r="H19" s="37" t="s">
        <v>30</v>
      </c>
      <c r="I19" s="37" t="s">
        <v>31</v>
      </c>
      <c r="J19" s="37" t="s">
        <v>33</v>
      </c>
      <c r="K19" s="37" t="s">
        <v>27</v>
      </c>
      <c r="L19" s="37" t="s">
        <v>27</v>
      </c>
      <c r="M19" s="37" t="s">
        <v>28</v>
      </c>
      <c r="N19" s="37" t="s">
        <v>29</v>
      </c>
      <c r="O19" s="37" t="s">
        <v>30</v>
      </c>
      <c r="P19" s="37" t="s">
        <v>31</v>
      </c>
      <c r="Q19" s="37" t="s">
        <v>33</v>
      </c>
      <c r="R19" s="37" t="s">
        <v>27</v>
      </c>
      <c r="S19" s="37" t="s">
        <v>27</v>
      </c>
      <c r="T19" s="37" t="s">
        <v>28</v>
      </c>
      <c r="U19" s="37" t="s">
        <v>29</v>
      </c>
      <c r="V19" s="37" t="s">
        <v>30</v>
      </c>
      <c r="W19" s="37" t="s">
        <v>31</v>
      </c>
      <c r="X19" s="37" t="s">
        <v>33</v>
      </c>
      <c r="Y19" s="37" t="s">
        <v>27</v>
      </c>
      <c r="Z19" s="37" t="s">
        <v>27</v>
      </c>
      <c r="AA19" s="37" t="s">
        <v>28</v>
      </c>
      <c r="AB19" s="37" t="s">
        <v>29</v>
      </c>
      <c r="AC19" s="37" t="s">
        <v>30</v>
      </c>
      <c r="AD19" s="37" t="s">
        <v>31</v>
      </c>
      <c r="AE19" s="37" t="s">
        <v>33</v>
      </c>
      <c r="AF19" s="37" t="s">
        <v>27</v>
      </c>
      <c r="AG19" s="37" t="s">
        <v>27</v>
      </c>
      <c r="AH19" s="37" t="s">
        <v>28</v>
      </c>
      <c r="AI19" s="37" t="s">
        <v>29</v>
      </c>
      <c r="AJ19" s="37" t="s">
        <v>30</v>
      </c>
      <c r="AK19" s="37" t="s">
        <v>31</v>
      </c>
      <c r="AL19" s="37" t="s">
        <v>33</v>
      </c>
    </row>
    <row r="20" spans="1:38" x14ac:dyDescent="0.2">
      <c r="A20" s="37">
        <v>1</v>
      </c>
      <c r="B20" s="37">
        <v>2</v>
      </c>
      <c r="C20" s="37">
        <v>3</v>
      </c>
      <c r="D20" s="30" t="s">
        <v>189</v>
      </c>
      <c r="E20" s="30" t="s">
        <v>190</v>
      </c>
      <c r="F20" s="30" t="s">
        <v>191</v>
      </c>
      <c r="G20" s="30" t="s">
        <v>192</v>
      </c>
      <c r="H20" s="30" t="s">
        <v>193</v>
      </c>
      <c r="I20" s="30" t="s">
        <v>194</v>
      </c>
      <c r="J20" s="30" t="s">
        <v>195</v>
      </c>
      <c r="K20" s="30" t="s">
        <v>196</v>
      </c>
      <c r="L20" s="30" t="s">
        <v>197</v>
      </c>
      <c r="M20" s="30" t="s">
        <v>198</v>
      </c>
      <c r="N20" s="30" t="s">
        <v>199</v>
      </c>
      <c r="O20" s="30" t="s">
        <v>200</v>
      </c>
      <c r="P20" s="30" t="s">
        <v>201</v>
      </c>
      <c r="Q20" s="30" t="s">
        <v>202</v>
      </c>
      <c r="R20" s="30" t="s">
        <v>203</v>
      </c>
      <c r="S20" s="30" t="s">
        <v>204</v>
      </c>
      <c r="T20" s="30" t="s">
        <v>205</v>
      </c>
      <c r="U20" s="30" t="s">
        <v>206</v>
      </c>
      <c r="V20" s="30" t="s">
        <v>207</v>
      </c>
      <c r="W20" s="30" t="s">
        <v>208</v>
      </c>
      <c r="X20" s="30" t="s">
        <v>209</v>
      </c>
      <c r="Y20" s="30" t="s">
        <v>210</v>
      </c>
      <c r="Z20" s="30" t="s">
        <v>211</v>
      </c>
      <c r="AA20" s="30" t="s">
        <v>212</v>
      </c>
      <c r="AB20" s="30" t="s">
        <v>213</v>
      </c>
      <c r="AC20" s="30" t="s">
        <v>214</v>
      </c>
      <c r="AD20" s="30" t="s">
        <v>215</v>
      </c>
      <c r="AE20" s="30" t="s">
        <v>216</v>
      </c>
      <c r="AF20" s="37">
        <v>5</v>
      </c>
      <c r="AG20" s="37">
        <v>6</v>
      </c>
      <c r="AH20" s="37">
        <v>7</v>
      </c>
      <c r="AI20" s="37">
        <v>8</v>
      </c>
      <c r="AJ20" s="37">
        <v>9</v>
      </c>
      <c r="AK20" s="37">
        <v>10</v>
      </c>
      <c r="AL20" s="37">
        <v>11</v>
      </c>
    </row>
    <row r="21" spans="1:38" s="28" customFormat="1" ht="25.5" x14ac:dyDescent="0.2">
      <c r="A21" s="10">
        <v>0</v>
      </c>
      <c r="B21" s="11" t="s">
        <v>104</v>
      </c>
      <c r="C21" s="12" t="s">
        <v>105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f>J32</f>
        <v>296</v>
      </c>
      <c r="K21" s="31">
        <f t="shared" ref="K21:AE21" si="0">K32</f>
        <v>0</v>
      </c>
      <c r="L21" s="31">
        <f t="shared" si="0"/>
        <v>0</v>
      </c>
      <c r="M21" s="31">
        <f t="shared" si="0"/>
        <v>0</v>
      </c>
      <c r="N21" s="31">
        <f t="shared" si="0"/>
        <v>0</v>
      </c>
      <c r="O21" s="31">
        <f t="shared" si="0"/>
        <v>0</v>
      </c>
      <c r="P21" s="31">
        <f t="shared" si="0"/>
        <v>0</v>
      </c>
      <c r="Q21" s="31">
        <f>Q32</f>
        <v>26</v>
      </c>
      <c r="R21" s="31">
        <f t="shared" si="0"/>
        <v>0</v>
      </c>
      <c r="S21" s="31">
        <f t="shared" si="0"/>
        <v>0</v>
      </c>
      <c r="T21" s="31">
        <f t="shared" si="0"/>
        <v>0</v>
      </c>
      <c r="U21" s="31">
        <f t="shared" si="0"/>
        <v>0</v>
      </c>
      <c r="V21" s="31">
        <f t="shared" si="0"/>
        <v>0</v>
      </c>
      <c r="W21" s="31">
        <f t="shared" si="0"/>
        <v>0</v>
      </c>
      <c r="X21" s="31">
        <f t="shared" si="0"/>
        <v>180</v>
      </c>
      <c r="Y21" s="31">
        <f t="shared" si="0"/>
        <v>0</v>
      </c>
      <c r="Z21" s="31">
        <f t="shared" si="0"/>
        <v>0</v>
      </c>
      <c r="AA21" s="31">
        <f t="shared" si="0"/>
        <v>0</v>
      </c>
      <c r="AB21" s="31">
        <f t="shared" si="0"/>
        <v>0</v>
      </c>
      <c r="AC21" s="31">
        <f t="shared" si="0"/>
        <v>0</v>
      </c>
      <c r="AD21" s="31">
        <f t="shared" si="0"/>
        <v>0</v>
      </c>
      <c r="AE21" s="31">
        <f t="shared" si="0"/>
        <v>23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f>J21+Q21+X21+AE21</f>
        <v>525</v>
      </c>
    </row>
    <row r="22" spans="1:38" ht="25.5" hidden="1" outlineLevel="1" x14ac:dyDescent="0.2">
      <c r="A22" s="18" t="s">
        <v>106</v>
      </c>
      <c r="B22" s="7" t="s">
        <v>107</v>
      </c>
      <c r="C22" s="19" t="s">
        <v>105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f t="shared" ref="AL22:AL32" si="1">J22+Q22+X22+AE22</f>
        <v>0</v>
      </c>
    </row>
    <row r="23" spans="1:38" hidden="1" outlineLevel="1" x14ac:dyDescent="0.2">
      <c r="A23" s="18" t="s">
        <v>108</v>
      </c>
      <c r="B23" s="7" t="s">
        <v>109</v>
      </c>
      <c r="C23" s="19" t="s">
        <v>105</v>
      </c>
      <c r="D23" s="32"/>
      <c r="E23" s="32"/>
      <c r="F23" s="32"/>
      <c r="G23" s="32"/>
      <c r="H23" s="32"/>
      <c r="I23" s="3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2"/>
      <c r="AG23" s="32"/>
      <c r="AH23" s="32"/>
      <c r="AI23" s="32"/>
      <c r="AJ23" s="32"/>
      <c r="AK23" s="32"/>
      <c r="AL23" s="32"/>
    </row>
    <row r="24" spans="1:38" ht="38.25" hidden="1" outlineLevel="1" x14ac:dyDescent="0.2">
      <c r="A24" s="18" t="s">
        <v>110</v>
      </c>
      <c r="B24" s="7" t="s">
        <v>111</v>
      </c>
      <c r="C24" s="19" t="s">
        <v>105</v>
      </c>
      <c r="D24" s="32"/>
      <c r="E24" s="32"/>
      <c r="F24" s="32"/>
      <c r="G24" s="32"/>
      <c r="H24" s="32"/>
      <c r="I24" s="32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2"/>
      <c r="AG24" s="32"/>
      <c r="AH24" s="32"/>
      <c r="AI24" s="32"/>
      <c r="AJ24" s="32"/>
      <c r="AK24" s="32"/>
      <c r="AL24" s="32"/>
    </row>
    <row r="25" spans="1:38" ht="38.25" hidden="1" outlineLevel="1" x14ac:dyDescent="0.2">
      <c r="A25" s="18" t="s">
        <v>112</v>
      </c>
      <c r="B25" s="7" t="s">
        <v>113</v>
      </c>
      <c r="C25" s="19" t="s">
        <v>105</v>
      </c>
      <c r="D25" s="32"/>
      <c r="E25" s="32"/>
      <c r="F25" s="32"/>
      <c r="G25" s="32"/>
      <c r="H25" s="32"/>
      <c r="I25" s="32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32"/>
      <c r="AG25" s="32"/>
      <c r="AH25" s="32"/>
      <c r="AI25" s="32"/>
      <c r="AJ25" s="32"/>
      <c r="AK25" s="32"/>
      <c r="AL25" s="32"/>
    </row>
    <row r="26" spans="1:38" ht="63.75" hidden="1" outlineLevel="1" x14ac:dyDescent="0.2">
      <c r="A26" s="18" t="s">
        <v>114</v>
      </c>
      <c r="B26" s="7" t="s">
        <v>115</v>
      </c>
      <c r="C26" s="19" t="s">
        <v>105</v>
      </c>
      <c r="D26" s="32"/>
      <c r="E26" s="32"/>
      <c r="F26" s="32"/>
      <c r="G26" s="32"/>
      <c r="H26" s="32"/>
      <c r="I26" s="32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2"/>
      <c r="AG26" s="32"/>
      <c r="AH26" s="32"/>
      <c r="AI26" s="32"/>
      <c r="AJ26" s="32"/>
      <c r="AK26" s="32"/>
      <c r="AL26" s="32"/>
    </row>
    <row r="27" spans="1:38" ht="51" hidden="1" outlineLevel="1" x14ac:dyDescent="0.2">
      <c r="A27" s="18" t="s">
        <v>114</v>
      </c>
      <c r="B27" s="7" t="s">
        <v>116</v>
      </c>
      <c r="C27" s="19" t="s">
        <v>117</v>
      </c>
      <c r="D27" s="32"/>
      <c r="E27" s="32"/>
      <c r="F27" s="32"/>
      <c r="G27" s="32"/>
      <c r="H27" s="32"/>
      <c r="I27" s="3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32"/>
      <c r="AG27" s="32"/>
      <c r="AH27" s="32"/>
      <c r="AI27" s="32"/>
      <c r="AJ27" s="32"/>
      <c r="AK27" s="32"/>
      <c r="AL27" s="32"/>
    </row>
    <row r="28" spans="1:38" ht="38.25" hidden="1" outlineLevel="1" x14ac:dyDescent="0.2">
      <c r="A28" s="18" t="s">
        <v>119</v>
      </c>
      <c r="B28" s="7" t="s">
        <v>120</v>
      </c>
      <c r="C28" s="19" t="s">
        <v>105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19" t="s">
        <v>105</v>
      </c>
      <c r="K28" s="19" t="s">
        <v>105</v>
      </c>
      <c r="L28" s="19" t="s">
        <v>105</v>
      </c>
      <c r="M28" s="19" t="s">
        <v>105</v>
      </c>
      <c r="N28" s="19" t="s">
        <v>105</v>
      </c>
      <c r="O28" s="19" t="s">
        <v>105</v>
      </c>
      <c r="P28" s="19" t="s">
        <v>105</v>
      </c>
      <c r="Q28" s="19" t="s">
        <v>105</v>
      </c>
      <c r="R28" s="19" t="s">
        <v>105</v>
      </c>
      <c r="S28" s="19" t="s">
        <v>105</v>
      </c>
      <c r="T28" s="19" t="s">
        <v>105</v>
      </c>
      <c r="U28" s="19" t="s">
        <v>105</v>
      </c>
      <c r="V28" s="19" t="s">
        <v>105</v>
      </c>
      <c r="W28" s="19" t="s">
        <v>105</v>
      </c>
      <c r="X28" s="19" t="s">
        <v>105</v>
      </c>
      <c r="Y28" s="19" t="s">
        <v>105</v>
      </c>
      <c r="Z28" s="19" t="s">
        <v>105</v>
      </c>
      <c r="AA28" s="19" t="s">
        <v>105</v>
      </c>
      <c r="AB28" s="19" t="s">
        <v>105</v>
      </c>
      <c r="AC28" s="19" t="s">
        <v>105</v>
      </c>
      <c r="AD28" s="19" t="s">
        <v>105</v>
      </c>
      <c r="AE28" s="19" t="s">
        <v>105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</row>
    <row r="29" spans="1:38" ht="76.5" hidden="1" outlineLevel="1" x14ac:dyDescent="0.2">
      <c r="A29" s="18" t="s">
        <v>121</v>
      </c>
      <c r="B29" s="7" t="s">
        <v>122</v>
      </c>
      <c r="C29" s="19" t="s">
        <v>105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19" t="s">
        <v>105</v>
      </c>
      <c r="K29" s="19" t="s">
        <v>105</v>
      </c>
      <c r="L29" s="19" t="s">
        <v>105</v>
      </c>
      <c r="M29" s="19" t="s">
        <v>105</v>
      </c>
      <c r="N29" s="19" t="s">
        <v>105</v>
      </c>
      <c r="O29" s="19" t="s">
        <v>105</v>
      </c>
      <c r="P29" s="19" t="s">
        <v>105</v>
      </c>
      <c r="Q29" s="19" t="s">
        <v>105</v>
      </c>
      <c r="R29" s="19" t="s">
        <v>105</v>
      </c>
      <c r="S29" s="19" t="s">
        <v>105</v>
      </c>
      <c r="T29" s="19" t="s">
        <v>105</v>
      </c>
      <c r="U29" s="19" t="s">
        <v>105</v>
      </c>
      <c r="V29" s="19" t="s">
        <v>105</v>
      </c>
      <c r="W29" s="19" t="s">
        <v>105</v>
      </c>
      <c r="X29" s="19" t="s">
        <v>105</v>
      </c>
      <c r="Y29" s="19" t="s">
        <v>105</v>
      </c>
      <c r="Z29" s="19" t="s">
        <v>105</v>
      </c>
      <c r="AA29" s="19" t="s">
        <v>105</v>
      </c>
      <c r="AB29" s="19" t="s">
        <v>105</v>
      </c>
      <c r="AC29" s="19" t="s">
        <v>105</v>
      </c>
      <c r="AD29" s="19" t="s">
        <v>105</v>
      </c>
      <c r="AE29" s="19" t="s">
        <v>105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</row>
    <row r="30" spans="1:38" ht="38.25" hidden="1" outlineLevel="1" x14ac:dyDescent="0.2">
      <c r="A30" s="18" t="s">
        <v>123</v>
      </c>
      <c r="B30" s="7" t="s">
        <v>124</v>
      </c>
      <c r="C30" s="19" t="s">
        <v>105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19" t="s">
        <v>105</v>
      </c>
      <c r="K30" s="19" t="s">
        <v>105</v>
      </c>
      <c r="L30" s="19" t="s">
        <v>105</v>
      </c>
      <c r="M30" s="19" t="s">
        <v>105</v>
      </c>
      <c r="N30" s="19" t="s">
        <v>105</v>
      </c>
      <c r="O30" s="19" t="s">
        <v>105</v>
      </c>
      <c r="P30" s="19" t="s">
        <v>105</v>
      </c>
      <c r="Q30" s="19" t="s">
        <v>105</v>
      </c>
      <c r="R30" s="19" t="s">
        <v>105</v>
      </c>
      <c r="S30" s="19" t="s">
        <v>105</v>
      </c>
      <c r="T30" s="19" t="s">
        <v>105</v>
      </c>
      <c r="U30" s="19" t="s">
        <v>105</v>
      </c>
      <c r="V30" s="19" t="s">
        <v>105</v>
      </c>
      <c r="W30" s="19" t="s">
        <v>105</v>
      </c>
      <c r="X30" s="19" t="s">
        <v>105</v>
      </c>
      <c r="Y30" s="19" t="s">
        <v>105</v>
      </c>
      <c r="Z30" s="19" t="s">
        <v>105</v>
      </c>
      <c r="AA30" s="19" t="s">
        <v>105</v>
      </c>
      <c r="AB30" s="19" t="s">
        <v>105</v>
      </c>
      <c r="AC30" s="19" t="s">
        <v>105</v>
      </c>
      <c r="AD30" s="19" t="s">
        <v>105</v>
      </c>
      <c r="AE30" s="19" t="s">
        <v>105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</row>
    <row r="31" spans="1:38" ht="38.25" hidden="1" outlineLevel="1" x14ac:dyDescent="0.2">
      <c r="A31" s="18" t="s">
        <v>125</v>
      </c>
      <c r="B31" s="7" t="s">
        <v>126</v>
      </c>
      <c r="C31" s="19" t="s">
        <v>105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19" t="s">
        <v>105</v>
      </c>
      <c r="K31" s="19" t="s">
        <v>105</v>
      </c>
      <c r="L31" s="19" t="s">
        <v>105</v>
      </c>
      <c r="M31" s="19" t="s">
        <v>105</v>
      </c>
      <c r="N31" s="19" t="s">
        <v>105</v>
      </c>
      <c r="O31" s="19" t="s">
        <v>105</v>
      </c>
      <c r="P31" s="19" t="s">
        <v>105</v>
      </c>
      <c r="Q31" s="19" t="s">
        <v>105</v>
      </c>
      <c r="R31" s="19" t="s">
        <v>105</v>
      </c>
      <c r="S31" s="19" t="s">
        <v>105</v>
      </c>
      <c r="T31" s="19" t="s">
        <v>105</v>
      </c>
      <c r="U31" s="19" t="s">
        <v>105</v>
      </c>
      <c r="V31" s="19" t="s">
        <v>105</v>
      </c>
      <c r="W31" s="19" t="s">
        <v>105</v>
      </c>
      <c r="X31" s="19" t="s">
        <v>105</v>
      </c>
      <c r="Y31" s="19" t="s">
        <v>105</v>
      </c>
      <c r="Z31" s="19" t="s">
        <v>105</v>
      </c>
      <c r="AA31" s="19" t="s">
        <v>105</v>
      </c>
      <c r="AB31" s="19" t="s">
        <v>105</v>
      </c>
      <c r="AC31" s="19" t="s">
        <v>105</v>
      </c>
      <c r="AD31" s="19" t="s">
        <v>105</v>
      </c>
      <c r="AE31" s="19" t="s">
        <v>105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</row>
    <row r="32" spans="1:38" ht="25.5" collapsed="1" x14ac:dyDescent="0.2">
      <c r="A32" s="18" t="s">
        <v>127</v>
      </c>
      <c r="B32" s="7" t="s">
        <v>128</v>
      </c>
      <c r="C32" s="19" t="s">
        <v>105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f>J33</f>
        <v>296</v>
      </c>
      <c r="K32" s="32">
        <f t="shared" ref="K32:AE33" si="2">K33</f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26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180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2">
        <f t="shared" si="2"/>
        <v>23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f t="shared" si="1"/>
        <v>525</v>
      </c>
    </row>
    <row r="33" spans="1:38" x14ac:dyDescent="0.2">
      <c r="A33" s="18">
        <v>1</v>
      </c>
      <c r="B33" s="7" t="s">
        <v>109</v>
      </c>
      <c r="C33" s="19" t="s">
        <v>105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f>J34</f>
        <v>296</v>
      </c>
      <c r="K33" s="32">
        <f t="shared" si="2"/>
        <v>0</v>
      </c>
      <c r="L33" s="32">
        <f t="shared" si="2"/>
        <v>0</v>
      </c>
      <c r="M33" s="32">
        <f t="shared" si="2"/>
        <v>0</v>
      </c>
      <c r="N33" s="32">
        <f t="shared" si="2"/>
        <v>0</v>
      </c>
      <c r="O33" s="32">
        <f t="shared" si="2"/>
        <v>0</v>
      </c>
      <c r="P33" s="32">
        <f t="shared" si="2"/>
        <v>0</v>
      </c>
      <c r="Q33" s="32">
        <f t="shared" si="2"/>
        <v>26</v>
      </c>
      <c r="R33" s="32">
        <f t="shared" si="2"/>
        <v>0</v>
      </c>
      <c r="S33" s="32">
        <f t="shared" si="2"/>
        <v>0</v>
      </c>
      <c r="T33" s="32">
        <f t="shared" si="2"/>
        <v>0</v>
      </c>
      <c r="U33" s="32">
        <f t="shared" si="2"/>
        <v>0</v>
      </c>
      <c r="V33" s="32">
        <f t="shared" si="2"/>
        <v>0</v>
      </c>
      <c r="W33" s="32">
        <f t="shared" si="2"/>
        <v>0</v>
      </c>
      <c r="X33" s="32">
        <f t="shared" si="2"/>
        <v>180</v>
      </c>
      <c r="Y33" s="32">
        <f t="shared" si="2"/>
        <v>0</v>
      </c>
      <c r="Z33" s="32">
        <f t="shared" si="2"/>
        <v>0</v>
      </c>
      <c r="AA33" s="32">
        <f t="shared" si="2"/>
        <v>0</v>
      </c>
      <c r="AB33" s="32">
        <f t="shared" si="2"/>
        <v>0</v>
      </c>
      <c r="AC33" s="32">
        <f t="shared" si="2"/>
        <v>0</v>
      </c>
      <c r="AD33" s="32">
        <f t="shared" si="2"/>
        <v>0</v>
      </c>
      <c r="AE33" s="32">
        <f t="shared" si="2"/>
        <v>23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f>J33+Q33+X33+AE33</f>
        <v>525</v>
      </c>
    </row>
    <row r="34" spans="1:38" ht="25.5" x14ac:dyDescent="0.2">
      <c r="A34" s="18" t="s">
        <v>129</v>
      </c>
      <c r="B34" s="7" t="s">
        <v>130</v>
      </c>
      <c r="C34" s="19" t="s">
        <v>105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f>SUM(J35:J51)</f>
        <v>296</v>
      </c>
      <c r="K34" s="32">
        <f t="shared" ref="K34:AK34" si="3">SUM(K35:K51)</f>
        <v>0</v>
      </c>
      <c r="L34" s="32">
        <f t="shared" si="3"/>
        <v>0</v>
      </c>
      <c r="M34" s="32">
        <f t="shared" si="3"/>
        <v>0</v>
      </c>
      <c r="N34" s="32">
        <f t="shared" si="3"/>
        <v>0</v>
      </c>
      <c r="O34" s="32">
        <f t="shared" si="3"/>
        <v>0</v>
      </c>
      <c r="P34" s="32">
        <f t="shared" si="3"/>
        <v>0</v>
      </c>
      <c r="Q34" s="32">
        <f t="shared" si="3"/>
        <v>26</v>
      </c>
      <c r="R34" s="32">
        <f t="shared" si="3"/>
        <v>0</v>
      </c>
      <c r="S34" s="32">
        <f t="shared" si="3"/>
        <v>0</v>
      </c>
      <c r="T34" s="32">
        <f t="shared" si="3"/>
        <v>0</v>
      </c>
      <c r="U34" s="32">
        <f t="shared" si="3"/>
        <v>0</v>
      </c>
      <c r="V34" s="32">
        <f t="shared" si="3"/>
        <v>0</v>
      </c>
      <c r="W34" s="32">
        <f t="shared" si="3"/>
        <v>0</v>
      </c>
      <c r="X34" s="32">
        <f t="shared" si="3"/>
        <v>180</v>
      </c>
      <c r="Y34" s="32">
        <f t="shared" si="3"/>
        <v>0</v>
      </c>
      <c r="Z34" s="32">
        <f t="shared" si="3"/>
        <v>0</v>
      </c>
      <c r="AA34" s="32">
        <f t="shared" si="3"/>
        <v>0</v>
      </c>
      <c r="AB34" s="32">
        <f t="shared" si="3"/>
        <v>0</v>
      </c>
      <c r="AC34" s="32">
        <f t="shared" si="3"/>
        <v>0</v>
      </c>
      <c r="AD34" s="32">
        <f t="shared" si="3"/>
        <v>0</v>
      </c>
      <c r="AE34" s="32">
        <f t="shared" si="3"/>
        <v>23</v>
      </c>
      <c r="AF34" s="32">
        <f t="shared" si="3"/>
        <v>0</v>
      </c>
      <c r="AG34" s="32">
        <f t="shared" si="3"/>
        <v>0</v>
      </c>
      <c r="AH34" s="32">
        <f t="shared" si="3"/>
        <v>0</v>
      </c>
      <c r="AI34" s="32">
        <f t="shared" si="3"/>
        <v>0</v>
      </c>
      <c r="AJ34" s="32">
        <f t="shared" si="3"/>
        <v>0</v>
      </c>
      <c r="AK34" s="32">
        <f t="shared" si="3"/>
        <v>0</v>
      </c>
      <c r="AL34" s="32">
        <f>SUM(AL35:AL51)</f>
        <v>526</v>
      </c>
    </row>
    <row r="35" spans="1:38" ht="114.75" x14ac:dyDescent="0.2">
      <c r="A35" s="18" t="s">
        <v>129</v>
      </c>
      <c r="B35" s="7" t="s">
        <v>131</v>
      </c>
      <c r="C35" s="7" t="s">
        <v>132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f>AL35</f>
        <v>5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5</v>
      </c>
    </row>
    <row r="36" spans="1:38" ht="25.5" x14ac:dyDescent="0.2">
      <c r="A36" s="18" t="s">
        <v>129</v>
      </c>
      <c r="B36" s="33" t="s">
        <v>134</v>
      </c>
      <c r="C36" s="7" t="s">
        <v>135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1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/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1</v>
      </c>
    </row>
    <row r="37" spans="1:38" ht="25.5" x14ac:dyDescent="0.2">
      <c r="A37" s="18" t="s">
        <v>129</v>
      </c>
      <c r="B37" s="33" t="s">
        <v>136</v>
      </c>
      <c r="C37" s="7" t="s">
        <v>137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1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1</v>
      </c>
    </row>
    <row r="38" spans="1:38" ht="25.5" x14ac:dyDescent="0.2">
      <c r="A38" s="18" t="s">
        <v>129</v>
      </c>
      <c r="B38" s="33" t="s">
        <v>138</v>
      </c>
      <c r="C38" s="7" t="s">
        <v>139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</row>
    <row r="39" spans="1:38" x14ac:dyDescent="0.2">
      <c r="A39" s="18" t="s">
        <v>129</v>
      </c>
      <c r="B39" s="36" t="s">
        <v>141</v>
      </c>
      <c r="C39" s="7" t="s">
        <v>142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170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/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170</v>
      </c>
    </row>
    <row r="40" spans="1:38" ht="38.25" x14ac:dyDescent="0.2">
      <c r="A40" s="18" t="s">
        <v>129</v>
      </c>
      <c r="B40" s="22" t="s">
        <v>143</v>
      </c>
      <c r="C40" s="22" t="s">
        <v>144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</row>
    <row r="41" spans="1:38" ht="51" x14ac:dyDescent="0.2">
      <c r="A41" s="18" t="s">
        <v>129</v>
      </c>
      <c r="B41" s="33" t="s">
        <v>145</v>
      </c>
      <c r="C41" s="7" t="s">
        <v>146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f>J41</f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</row>
    <row r="42" spans="1:38" ht="38.25" x14ac:dyDescent="0.2">
      <c r="A42" s="18" t="s">
        <v>129</v>
      </c>
      <c r="B42" s="33" t="s">
        <v>147</v>
      </c>
      <c r="C42" s="7" t="s">
        <v>148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f>AL42/2</f>
        <v>126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f>AL42/2</f>
        <v>126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252</v>
      </c>
    </row>
    <row r="43" spans="1:38" ht="32.25" customHeight="1" x14ac:dyDescent="0.2">
      <c r="A43" s="18" t="s">
        <v>129</v>
      </c>
      <c r="B43" s="33" t="s">
        <v>149</v>
      </c>
      <c r="C43" s="7" t="s">
        <v>150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f>AL43</f>
        <v>30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30</v>
      </c>
    </row>
    <row r="44" spans="1:38" ht="38.25" x14ac:dyDescent="0.2">
      <c r="A44" s="18" t="s">
        <v>129</v>
      </c>
      <c r="B44" s="33" t="s">
        <v>151</v>
      </c>
      <c r="C44" s="7" t="s">
        <v>152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</row>
    <row r="45" spans="1:38" ht="38.25" x14ac:dyDescent="0.2">
      <c r="A45" s="18" t="s">
        <v>129</v>
      </c>
      <c r="B45" s="33" t="s">
        <v>153</v>
      </c>
      <c r="C45" s="7" t="s">
        <v>154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f>AL45</f>
        <v>7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7</v>
      </c>
    </row>
    <row r="46" spans="1:38" ht="38.25" x14ac:dyDescent="0.2">
      <c r="A46" s="18" t="s">
        <v>129</v>
      </c>
      <c r="B46" s="33" t="s">
        <v>155</v>
      </c>
      <c r="C46" s="7" t="s">
        <v>156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</row>
    <row r="47" spans="1:38" ht="38.25" x14ac:dyDescent="0.2">
      <c r="A47" s="18" t="s">
        <v>129</v>
      </c>
      <c r="B47" s="22" t="s">
        <v>157</v>
      </c>
      <c r="C47" s="22" t="s">
        <v>158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f>AL47</f>
        <v>2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/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2</v>
      </c>
    </row>
    <row r="48" spans="1:38" ht="38.25" x14ac:dyDescent="0.2">
      <c r="A48" s="18" t="s">
        <v>129</v>
      </c>
      <c r="B48" s="36" t="s">
        <v>159</v>
      </c>
      <c r="C48" s="36" t="s">
        <v>160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f>AL48/2</f>
        <v>15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f>X48</f>
        <v>15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30</v>
      </c>
    </row>
    <row r="49" spans="1:38" ht="63.75" x14ac:dyDescent="0.2">
      <c r="A49" s="18" t="s">
        <v>129</v>
      </c>
      <c r="B49" s="33" t="s">
        <v>162</v>
      </c>
      <c r="C49" s="7" t="s">
        <v>163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3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4</v>
      </c>
    </row>
    <row r="50" spans="1:38" ht="51" x14ac:dyDescent="0.2">
      <c r="A50" s="18" t="s">
        <v>129</v>
      </c>
      <c r="B50" s="33" t="s">
        <v>164</v>
      </c>
      <c r="C50" s="7" t="s">
        <v>165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0</v>
      </c>
    </row>
    <row r="51" spans="1:38" ht="38.25" x14ac:dyDescent="0.2">
      <c r="A51" s="18" t="s">
        <v>129</v>
      </c>
      <c r="B51" s="36" t="s">
        <v>167</v>
      </c>
      <c r="C51" s="36" t="s">
        <v>168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f>AL51</f>
        <v>24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24</v>
      </c>
    </row>
    <row r="52" spans="1:38" ht="38.25" x14ac:dyDescent="0.2">
      <c r="A52" s="23" t="s">
        <v>129</v>
      </c>
      <c r="B52" s="24" t="s">
        <v>219</v>
      </c>
      <c r="C52" s="24" t="s">
        <v>169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L52" s="32">
        <v>0</v>
      </c>
    </row>
    <row r="53" spans="1:38" ht="38.25" x14ac:dyDescent="0.2">
      <c r="A53" s="23" t="s">
        <v>129</v>
      </c>
      <c r="B53" s="24" t="s">
        <v>170</v>
      </c>
      <c r="C53" s="24" t="s">
        <v>171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L53" s="32">
        <v>0</v>
      </c>
    </row>
    <row r="54" spans="1:38" ht="38.25" x14ac:dyDescent="0.2">
      <c r="A54" s="23" t="s">
        <v>129</v>
      </c>
      <c r="B54" s="24" t="s">
        <v>172</v>
      </c>
      <c r="C54" s="24" t="s">
        <v>173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L54" s="32">
        <v>0</v>
      </c>
    </row>
    <row r="55" spans="1:38" ht="55.5" customHeight="1" x14ac:dyDescent="0.2">
      <c r="A55" s="23" t="s">
        <v>129</v>
      </c>
      <c r="B55" s="24" t="s">
        <v>175</v>
      </c>
      <c r="C55" s="24" t="s">
        <v>176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L55" s="32">
        <v>0</v>
      </c>
    </row>
  </sheetData>
  <mergeCells count="22">
    <mergeCell ref="AF18:AG18"/>
    <mergeCell ref="AH18:AL18"/>
    <mergeCell ref="Y17:AE17"/>
    <mergeCell ref="AF17:AL17"/>
    <mergeCell ref="D18:E18"/>
    <mergeCell ref="F18:J18"/>
    <mergeCell ref="K18:L18"/>
    <mergeCell ref="M18:Q18"/>
    <mergeCell ref="R18:S18"/>
    <mergeCell ref="T18:X18"/>
    <mergeCell ref="Y18:Z18"/>
    <mergeCell ref="AA18:AE18"/>
    <mergeCell ref="A1:AL1"/>
    <mergeCell ref="A2:AL2"/>
    <mergeCell ref="A3:AL3"/>
    <mergeCell ref="A16:A19"/>
    <mergeCell ref="B16:B19"/>
    <mergeCell ref="C16:C19"/>
    <mergeCell ref="D16:AL16"/>
    <mergeCell ref="D17:J17"/>
    <mergeCell ref="K17:Q17"/>
    <mergeCell ref="R17:X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3" workbookViewId="0">
      <pane xSplit="9" ySplit="18" topLeftCell="J21" activePane="bottomRight" state="frozen"/>
      <selection activeCell="A8" sqref="A8"/>
      <selection pane="topRight" activeCell="A8" sqref="A8"/>
      <selection pane="bottomLeft" activeCell="A8" sqref="A8"/>
      <selection pane="bottomRight" activeCell="AN10" sqref="AN10"/>
    </sheetView>
  </sheetViews>
  <sheetFormatPr defaultRowHeight="12.75" outlineLevelRow="1" outlineLevelCol="1" x14ac:dyDescent="0.2"/>
  <cols>
    <col min="1" max="1" width="9.28515625" style="25" bestFit="1" customWidth="1"/>
    <col min="2" max="2" width="28.140625" style="25" customWidth="1"/>
    <col min="3" max="3" width="25.85546875" style="25" customWidth="1"/>
    <col min="4" max="4" width="10.140625" style="25" hidden="1" customWidth="1" outlineLevel="1"/>
    <col min="5" max="9" width="9.140625" style="25" hidden="1" customWidth="1" outlineLevel="1"/>
    <col min="10" max="10" width="9.28515625" style="25" bestFit="1" customWidth="1" collapsed="1"/>
    <col min="11" max="12" width="9.140625" style="25" hidden="1" customWidth="1" outlineLevel="1"/>
    <col min="13" max="13" width="9.140625" style="25" customWidth="1" collapsed="1"/>
    <col min="14" max="14" width="9.140625" style="25" hidden="1" customWidth="1" outlineLevel="1"/>
    <col min="15" max="15" width="9.140625" style="25" customWidth="1" collapsed="1"/>
    <col min="16" max="16" width="9.140625" style="25" hidden="1" customWidth="1" outlineLevel="1"/>
    <col min="17" max="17" width="9.28515625" style="25" bestFit="1" customWidth="1" collapsed="1"/>
    <col min="18" max="23" width="9.140625" style="25" hidden="1" customWidth="1" outlineLevel="1"/>
    <col min="24" max="24" width="10.42578125" style="25" bestFit="1" customWidth="1" collapsed="1"/>
    <col min="25" max="30" width="9.140625" style="25" hidden="1" customWidth="1" outlineLevel="1"/>
    <col min="31" max="31" width="9.28515625" style="25" bestFit="1" customWidth="1" collapsed="1"/>
    <col min="32" max="33" width="9.140625" style="25" hidden="1" customWidth="1" outlineLevel="1"/>
    <col min="34" max="34" width="9.140625" style="25" customWidth="1" collapsed="1"/>
    <col min="35" max="35" width="9.140625" style="25" hidden="1" customWidth="1" outlineLevel="1"/>
    <col min="36" max="36" width="9.140625" style="25" customWidth="1" collapsed="1"/>
    <col min="37" max="37" width="9.140625" style="25" hidden="1" customWidth="1" outlineLevel="1"/>
    <col min="38" max="38" width="10.42578125" style="25" bestFit="1" customWidth="1" collapsed="1"/>
    <col min="39" max="16384" width="9.140625" style="25"/>
  </cols>
  <sheetData>
    <row r="1" spans="1:38" x14ac:dyDescent="0.2">
      <c r="A1" s="41" t="s">
        <v>178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38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</row>
    <row r="4" spans="1:38" x14ac:dyDescent="0.2">
      <c r="A4" s="26"/>
    </row>
    <row r="5" spans="1:38" x14ac:dyDescent="0.2">
      <c r="A5" s="27" t="s">
        <v>179</v>
      </c>
      <c r="B5" s="28"/>
    </row>
    <row r="6" spans="1:38" x14ac:dyDescent="0.2">
      <c r="A6" s="27" t="s">
        <v>180</v>
      </c>
      <c r="B6" s="28"/>
    </row>
    <row r="7" spans="1:38" x14ac:dyDescent="0.2">
      <c r="A7" s="26" t="s">
        <v>220</v>
      </c>
    </row>
    <row r="8" spans="1:38" x14ac:dyDescent="0.2">
      <c r="A8" s="26"/>
    </row>
    <row r="9" spans="1:38" x14ac:dyDescent="0.2">
      <c r="A9" s="26" t="s">
        <v>4</v>
      </c>
    </row>
    <row r="10" spans="1:38" x14ac:dyDescent="0.2">
      <c r="A10" s="26"/>
    </row>
    <row r="11" spans="1:38" x14ac:dyDescent="0.2">
      <c r="A11" s="26" t="s">
        <v>182</v>
      </c>
    </row>
    <row r="12" spans="1:38" x14ac:dyDescent="0.2">
      <c r="A12" s="26"/>
    </row>
    <row r="13" spans="1:38" x14ac:dyDescent="0.2">
      <c r="A13" s="26" t="s">
        <v>6</v>
      </c>
    </row>
    <row r="14" spans="1:38" x14ac:dyDescent="0.2">
      <c r="A14" s="6" t="s">
        <v>7</v>
      </c>
    </row>
    <row r="15" spans="1:38" x14ac:dyDescent="0.2">
      <c r="A15" s="29"/>
    </row>
    <row r="16" spans="1:38" ht="57.75" customHeight="1" x14ac:dyDescent="0.2">
      <c r="A16" s="42" t="s">
        <v>8</v>
      </c>
      <c r="B16" s="42" t="s">
        <v>9</v>
      </c>
      <c r="C16" s="42" t="s">
        <v>10</v>
      </c>
      <c r="D16" s="42" t="s">
        <v>183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spans="1:38" x14ac:dyDescent="0.2">
      <c r="A17" s="42"/>
      <c r="B17" s="42"/>
      <c r="C17" s="42"/>
      <c r="D17" s="42" t="s">
        <v>184</v>
      </c>
      <c r="E17" s="42"/>
      <c r="F17" s="42"/>
      <c r="G17" s="42"/>
      <c r="H17" s="42"/>
      <c r="I17" s="42"/>
      <c r="J17" s="42"/>
      <c r="K17" s="42" t="s">
        <v>185</v>
      </c>
      <c r="L17" s="42"/>
      <c r="M17" s="42"/>
      <c r="N17" s="42"/>
      <c r="O17" s="42"/>
      <c r="P17" s="42"/>
      <c r="Q17" s="42"/>
      <c r="R17" s="42" t="s">
        <v>186</v>
      </c>
      <c r="S17" s="42"/>
      <c r="T17" s="42"/>
      <c r="U17" s="42"/>
      <c r="V17" s="42"/>
      <c r="W17" s="42"/>
      <c r="X17" s="42"/>
      <c r="Y17" s="42" t="s">
        <v>187</v>
      </c>
      <c r="Z17" s="42"/>
      <c r="AA17" s="42"/>
      <c r="AB17" s="42"/>
      <c r="AC17" s="42"/>
      <c r="AD17" s="42"/>
      <c r="AE17" s="42"/>
      <c r="AF17" s="42" t="s">
        <v>188</v>
      </c>
      <c r="AG17" s="42"/>
      <c r="AH17" s="42"/>
      <c r="AI17" s="42"/>
      <c r="AJ17" s="42"/>
      <c r="AK17" s="42"/>
      <c r="AL17" s="42"/>
    </row>
    <row r="18" spans="1:38" ht="30" customHeight="1" x14ac:dyDescent="0.2">
      <c r="A18" s="42"/>
      <c r="B18" s="42"/>
      <c r="C18" s="42"/>
      <c r="D18" s="42" t="s">
        <v>25</v>
      </c>
      <c r="E18" s="42"/>
      <c r="F18" s="42" t="s">
        <v>26</v>
      </c>
      <c r="G18" s="42"/>
      <c r="H18" s="42"/>
      <c r="I18" s="42"/>
      <c r="J18" s="42"/>
      <c r="K18" s="42" t="s">
        <v>25</v>
      </c>
      <c r="L18" s="42"/>
      <c r="M18" s="42" t="s">
        <v>26</v>
      </c>
      <c r="N18" s="42"/>
      <c r="O18" s="42"/>
      <c r="P18" s="42"/>
      <c r="Q18" s="42"/>
      <c r="R18" s="42" t="s">
        <v>25</v>
      </c>
      <c r="S18" s="42"/>
      <c r="T18" s="42" t="s">
        <v>26</v>
      </c>
      <c r="U18" s="42"/>
      <c r="V18" s="42"/>
      <c r="W18" s="42"/>
      <c r="X18" s="42"/>
      <c r="Y18" s="42" t="s">
        <v>25</v>
      </c>
      <c r="Z18" s="42"/>
      <c r="AA18" s="42" t="s">
        <v>26</v>
      </c>
      <c r="AB18" s="42"/>
      <c r="AC18" s="42"/>
      <c r="AD18" s="42"/>
      <c r="AE18" s="42"/>
      <c r="AF18" s="42" t="s">
        <v>25</v>
      </c>
      <c r="AG18" s="42"/>
      <c r="AH18" s="42" t="s">
        <v>26</v>
      </c>
      <c r="AI18" s="42"/>
      <c r="AJ18" s="42"/>
      <c r="AK18" s="42"/>
      <c r="AL18" s="42"/>
    </row>
    <row r="19" spans="1:38" ht="38.25" x14ac:dyDescent="0.2">
      <c r="A19" s="42"/>
      <c r="B19" s="42"/>
      <c r="C19" s="42"/>
      <c r="D19" s="37" t="s">
        <v>27</v>
      </c>
      <c r="E19" s="37" t="s">
        <v>27</v>
      </c>
      <c r="F19" s="37" t="s">
        <v>28</v>
      </c>
      <c r="G19" s="37" t="s">
        <v>29</v>
      </c>
      <c r="H19" s="37" t="s">
        <v>30</v>
      </c>
      <c r="I19" s="37" t="s">
        <v>31</v>
      </c>
      <c r="J19" s="37" t="s">
        <v>33</v>
      </c>
      <c r="K19" s="37" t="s">
        <v>27</v>
      </c>
      <c r="L19" s="37" t="s">
        <v>27</v>
      </c>
      <c r="M19" s="37" t="s">
        <v>28</v>
      </c>
      <c r="N19" s="37" t="s">
        <v>29</v>
      </c>
      <c r="O19" s="37" t="s">
        <v>30</v>
      </c>
      <c r="P19" s="37" t="s">
        <v>31</v>
      </c>
      <c r="Q19" s="37" t="s">
        <v>33</v>
      </c>
      <c r="R19" s="37" t="s">
        <v>27</v>
      </c>
      <c r="S19" s="37" t="s">
        <v>27</v>
      </c>
      <c r="T19" s="37" t="s">
        <v>28</v>
      </c>
      <c r="U19" s="37" t="s">
        <v>29</v>
      </c>
      <c r="V19" s="37" t="s">
        <v>30</v>
      </c>
      <c r="W19" s="37" t="s">
        <v>31</v>
      </c>
      <c r="X19" s="37" t="s">
        <v>33</v>
      </c>
      <c r="Y19" s="37" t="s">
        <v>27</v>
      </c>
      <c r="Z19" s="37" t="s">
        <v>27</v>
      </c>
      <c r="AA19" s="37" t="s">
        <v>28</v>
      </c>
      <c r="AB19" s="37" t="s">
        <v>29</v>
      </c>
      <c r="AC19" s="37" t="s">
        <v>30</v>
      </c>
      <c r="AD19" s="37" t="s">
        <v>31</v>
      </c>
      <c r="AE19" s="37" t="s">
        <v>33</v>
      </c>
      <c r="AF19" s="37" t="s">
        <v>27</v>
      </c>
      <c r="AG19" s="37" t="s">
        <v>27</v>
      </c>
      <c r="AH19" s="37" t="s">
        <v>28</v>
      </c>
      <c r="AI19" s="37" t="s">
        <v>29</v>
      </c>
      <c r="AJ19" s="37" t="s">
        <v>30</v>
      </c>
      <c r="AK19" s="37" t="s">
        <v>31</v>
      </c>
      <c r="AL19" s="37" t="s">
        <v>33</v>
      </c>
    </row>
    <row r="20" spans="1:38" x14ac:dyDescent="0.2">
      <c r="A20" s="37">
        <v>1</v>
      </c>
      <c r="B20" s="37">
        <v>2</v>
      </c>
      <c r="C20" s="37">
        <v>3</v>
      </c>
      <c r="D20" s="30" t="s">
        <v>189</v>
      </c>
      <c r="E20" s="30" t="s">
        <v>190</v>
      </c>
      <c r="F20" s="30" t="s">
        <v>191</v>
      </c>
      <c r="G20" s="30" t="s">
        <v>192</v>
      </c>
      <c r="H20" s="30" t="s">
        <v>193</v>
      </c>
      <c r="I20" s="30" t="s">
        <v>194</v>
      </c>
      <c r="J20" s="30" t="s">
        <v>195</v>
      </c>
      <c r="K20" s="30" t="s">
        <v>196</v>
      </c>
      <c r="L20" s="30" t="s">
        <v>197</v>
      </c>
      <c r="M20" s="30" t="s">
        <v>198</v>
      </c>
      <c r="N20" s="30" t="s">
        <v>199</v>
      </c>
      <c r="O20" s="30" t="s">
        <v>200</v>
      </c>
      <c r="P20" s="30" t="s">
        <v>201</v>
      </c>
      <c r="Q20" s="30" t="s">
        <v>202</v>
      </c>
      <c r="R20" s="30" t="s">
        <v>203</v>
      </c>
      <c r="S20" s="30" t="s">
        <v>204</v>
      </c>
      <c r="T20" s="30" t="s">
        <v>205</v>
      </c>
      <c r="U20" s="30" t="s">
        <v>206</v>
      </c>
      <c r="V20" s="30" t="s">
        <v>207</v>
      </c>
      <c r="W20" s="30" t="s">
        <v>208</v>
      </c>
      <c r="X20" s="30" t="s">
        <v>209</v>
      </c>
      <c r="Y20" s="30" t="s">
        <v>210</v>
      </c>
      <c r="Z20" s="30" t="s">
        <v>211</v>
      </c>
      <c r="AA20" s="30" t="s">
        <v>212</v>
      </c>
      <c r="AB20" s="30" t="s">
        <v>213</v>
      </c>
      <c r="AC20" s="30" t="s">
        <v>214</v>
      </c>
      <c r="AD20" s="30" t="s">
        <v>215</v>
      </c>
      <c r="AE20" s="30" t="s">
        <v>216</v>
      </c>
      <c r="AF20" s="37">
        <v>5</v>
      </c>
      <c r="AG20" s="37">
        <v>6</v>
      </c>
      <c r="AH20" s="37">
        <v>7</v>
      </c>
      <c r="AI20" s="37">
        <v>8</v>
      </c>
      <c r="AJ20" s="37">
        <v>9</v>
      </c>
      <c r="AK20" s="37">
        <v>10</v>
      </c>
      <c r="AL20" s="37">
        <v>11</v>
      </c>
    </row>
    <row r="21" spans="1:38" s="28" customFormat="1" ht="25.5" x14ac:dyDescent="0.2">
      <c r="A21" s="10">
        <v>0</v>
      </c>
      <c r="B21" s="11" t="s">
        <v>104</v>
      </c>
      <c r="C21" s="12" t="s">
        <v>105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f>J22+J28+J29+J30+J31+J32</f>
        <v>94</v>
      </c>
      <c r="K21" s="31">
        <f t="shared" ref="K21:AK21" si="0">K22+K28+K29+K30+K31+K32</f>
        <v>0</v>
      </c>
      <c r="L21" s="31">
        <f t="shared" si="0"/>
        <v>0</v>
      </c>
      <c r="M21" s="31">
        <f t="shared" si="0"/>
        <v>0.63</v>
      </c>
      <c r="N21" s="31">
        <f t="shared" si="0"/>
        <v>0</v>
      </c>
      <c r="O21" s="31">
        <f t="shared" si="0"/>
        <v>5.5E-2</v>
      </c>
      <c r="P21" s="31">
        <f t="shared" si="0"/>
        <v>0</v>
      </c>
      <c r="Q21" s="31">
        <f t="shared" si="0"/>
        <v>109</v>
      </c>
      <c r="R21" s="31">
        <f t="shared" si="0"/>
        <v>0</v>
      </c>
      <c r="S21" s="31">
        <f t="shared" si="0"/>
        <v>0</v>
      </c>
      <c r="T21" s="31">
        <f t="shared" si="0"/>
        <v>0</v>
      </c>
      <c r="U21" s="31">
        <f t="shared" si="0"/>
        <v>0</v>
      </c>
      <c r="V21" s="31">
        <f t="shared" si="0"/>
        <v>0</v>
      </c>
      <c r="W21" s="31">
        <f t="shared" si="0"/>
        <v>0</v>
      </c>
      <c r="X21" s="31">
        <f t="shared" si="0"/>
        <v>131</v>
      </c>
      <c r="Y21" s="31">
        <f t="shared" si="0"/>
        <v>0</v>
      </c>
      <c r="Z21" s="31">
        <f t="shared" si="0"/>
        <v>0</v>
      </c>
      <c r="AA21" s="31">
        <f t="shared" si="0"/>
        <v>0</v>
      </c>
      <c r="AB21" s="31">
        <f t="shared" si="0"/>
        <v>0</v>
      </c>
      <c r="AC21" s="31">
        <f t="shared" si="0"/>
        <v>0</v>
      </c>
      <c r="AD21" s="31">
        <f t="shared" si="0"/>
        <v>0</v>
      </c>
      <c r="AE21" s="31">
        <f t="shared" si="0"/>
        <v>89</v>
      </c>
      <c r="AF21" s="31">
        <f t="shared" si="0"/>
        <v>0</v>
      </c>
      <c r="AG21" s="31">
        <f t="shared" si="0"/>
        <v>0</v>
      </c>
      <c r="AH21" s="31">
        <f t="shared" si="0"/>
        <v>0.63</v>
      </c>
      <c r="AI21" s="31">
        <f t="shared" si="0"/>
        <v>0</v>
      </c>
      <c r="AJ21" s="31">
        <f t="shared" si="0"/>
        <v>5.5E-2</v>
      </c>
      <c r="AK21" s="31">
        <f t="shared" si="0"/>
        <v>0</v>
      </c>
      <c r="AL21" s="31">
        <f>AL22+AL28+AL29+AL30+AL31+AL32</f>
        <v>423</v>
      </c>
    </row>
    <row r="22" spans="1:38" ht="25.5" hidden="1" outlineLevel="1" x14ac:dyDescent="0.2">
      <c r="A22" s="18" t="s">
        <v>106</v>
      </c>
      <c r="B22" s="7" t="s">
        <v>107</v>
      </c>
      <c r="C22" s="19" t="s">
        <v>105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f>J23</f>
        <v>0</v>
      </c>
      <c r="K22" s="32">
        <f t="shared" ref="K22:AL26" si="1">K23</f>
        <v>0</v>
      </c>
      <c r="L22" s="32">
        <f t="shared" si="1"/>
        <v>0</v>
      </c>
      <c r="M22" s="32">
        <f t="shared" si="1"/>
        <v>0.63</v>
      </c>
      <c r="N22" s="32">
        <f t="shared" si="1"/>
        <v>0</v>
      </c>
      <c r="O22" s="32">
        <f t="shared" si="1"/>
        <v>5.5E-2</v>
      </c>
      <c r="P22" s="32">
        <f t="shared" si="1"/>
        <v>0</v>
      </c>
      <c r="Q22" s="32">
        <f t="shared" si="1"/>
        <v>0</v>
      </c>
      <c r="R22" s="32">
        <f t="shared" si="1"/>
        <v>0</v>
      </c>
      <c r="S22" s="32">
        <f t="shared" si="1"/>
        <v>0</v>
      </c>
      <c r="T22" s="32">
        <f t="shared" si="1"/>
        <v>0</v>
      </c>
      <c r="U22" s="32">
        <f t="shared" si="1"/>
        <v>0</v>
      </c>
      <c r="V22" s="32">
        <f t="shared" si="1"/>
        <v>0</v>
      </c>
      <c r="W22" s="32">
        <f t="shared" si="1"/>
        <v>0</v>
      </c>
      <c r="X22" s="32">
        <f t="shared" si="1"/>
        <v>0</v>
      </c>
      <c r="Y22" s="32">
        <f t="shared" si="1"/>
        <v>0</v>
      </c>
      <c r="Z22" s="32">
        <f t="shared" si="1"/>
        <v>0</v>
      </c>
      <c r="AA22" s="32">
        <f t="shared" si="1"/>
        <v>0</v>
      </c>
      <c r="AB22" s="32">
        <f t="shared" si="1"/>
        <v>0</v>
      </c>
      <c r="AC22" s="32">
        <f t="shared" si="1"/>
        <v>0</v>
      </c>
      <c r="AD22" s="32">
        <f t="shared" si="1"/>
        <v>0</v>
      </c>
      <c r="AE22" s="32">
        <f t="shared" si="1"/>
        <v>0</v>
      </c>
      <c r="AF22" s="32">
        <f t="shared" si="1"/>
        <v>0</v>
      </c>
      <c r="AG22" s="32">
        <f t="shared" si="1"/>
        <v>0</v>
      </c>
      <c r="AH22" s="32">
        <f t="shared" si="1"/>
        <v>0.63</v>
      </c>
      <c r="AI22" s="32">
        <f t="shared" si="1"/>
        <v>0</v>
      </c>
      <c r="AJ22" s="32">
        <f t="shared" si="1"/>
        <v>5.5E-2</v>
      </c>
      <c r="AK22" s="32">
        <f t="shared" si="1"/>
        <v>0</v>
      </c>
      <c r="AL22" s="32">
        <f t="shared" si="1"/>
        <v>0</v>
      </c>
    </row>
    <row r="23" spans="1:38" hidden="1" outlineLevel="1" x14ac:dyDescent="0.2">
      <c r="A23" s="18" t="s">
        <v>108</v>
      </c>
      <c r="B23" s="7" t="s">
        <v>109</v>
      </c>
      <c r="C23" s="19" t="s">
        <v>105</v>
      </c>
      <c r="D23" s="32"/>
      <c r="E23" s="32"/>
      <c r="F23" s="32"/>
      <c r="G23" s="32"/>
      <c r="H23" s="32"/>
      <c r="I23" s="32"/>
      <c r="J23" s="32">
        <f>J24</f>
        <v>0</v>
      </c>
      <c r="K23" s="32">
        <f t="shared" si="1"/>
        <v>0</v>
      </c>
      <c r="L23" s="32">
        <f t="shared" si="1"/>
        <v>0</v>
      </c>
      <c r="M23" s="32">
        <f t="shared" si="1"/>
        <v>0.63</v>
      </c>
      <c r="N23" s="32">
        <f t="shared" si="1"/>
        <v>0</v>
      </c>
      <c r="O23" s="32">
        <f t="shared" si="1"/>
        <v>5.5E-2</v>
      </c>
      <c r="P23" s="32">
        <f t="shared" si="1"/>
        <v>0</v>
      </c>
      <c r="Q23" s="32">
        <f t="shared" si="1"/>
        <v>0</v>
      </c>
      <c r="R23" s="32">
        <f t="shared" si="1"/>
        <v>0</v>
      </c>
      <c r="S23" s="32">
        <f t="shared" si="1"/>
        <v>0</v>
      </c>
      <c r="T23" s="32">
        <f t="shared" si="1"/>
        <v>0</v>
      </c>
      <c r="U23" s="32">
        <f t="shared" si="1"/>
        <v>0</v>
      </c>
      <c r="V23" s="32">
        <f t="shared" si="1"/>
        <v>0</v>
      </c>
      <c r="W23" s="32">
        <f t="shared" si="1"/>
        <v>0</v>
      </c>
      <c r="X23" s="32">
        <f t="shared" si="1"/>
        <v>0</v>
      </c>
      <c r="Y23" s="32">
        <f t="shared" si="1"/>
        <v>0</v>
      </c>
      <c r="Z23" s="32">
        <f t="shared" si="1"/>
        <v>0</v>
      </c>
      <c r="AA23" s="32">
        <f t="shared" si="1"/>
        <v>0</v>
      </c>
      <c r="AB23" s="32">
        <f t="shared" si="1"/>
        <v>0</v>
      </c>
      <c r="AC23" s="32">
        <f t="shared" si="1"/>
        <v>0</v>
      </c>
      <c r="AD23" s="32">
        <f t="shared" si="1"/>
        <v>0</v>
      </c>
      <c r="AE23" s="32">
        <f t="shared" si="1"/>
        <v>0</v>
      </c>
      <c r="AF23" s="32">
        <f t="shared" si="1"/>
        <v>0</v>
      </c>
      <c r="AG23" s="32">
        <f t="shared" si="1"/>
        <v>0</v>
      </c>
      <c r="AH23" s="32">
        <f t="shared" si="1"/>
        <v>0.63</v>
      </c>
      <c r="AI23" s="32">
        <f t="shared" si="1"/>
        <v>0</v>
      </c>
      <c r="AJ23" s="32">
        <f t="shared" si="1"/>
        <v>5.5E-2</v>
      </c>
      <c r="AK23" s="32">
        <f t="shared" si="1"/>
        <v>0</v>
      </c>
      <c r="AL23" s="32">
        <f t="shared" si="1"/>
        <v>0</v>
      </c>
    </row>
    <row r="24" spans="1:38" ht="38.25" hidden="1" outlineLevel="1" x14ac:dyDescent="0.2">
      <c r="A24" s="18" t="s">
        <v>110</v>
      </c>
      <c r="B24" s="7" t="s">
        <v>111</v>
      </c>
      <c r="C24" s="19" t="s">
        <v>105</v>
      </c>
      <c r="D24" s="32"/>
      <c r="E24" s="32"/>
      <c r="F24" s="32"/>
      <c r="G24" s="32"/>
      <c r="H24" s="32"/>
      <c r="I24" s="32"/>
      <c r="J24" s="32">
        <f>J25</f>
        <v>0</v>
      </c>
      <c r="K24" s="32">
        <f t="shared" si="1"/>
        <v>0</v>
      </c>
      <c r="L24" s="32">
        <f t="shared" si="1"/>
        <v>0</v>
      </c>
      <c r="M24" s="32">
        <f t="shared" si="1"/>
        <v>0.63</v>
      </c>
      <c r="N24" s="32">
        <f t="shared" si="1"/>
        <v>0</v>
      </c>
      <c r="O24" s="32">
        <f t="shared" si="1"/>
        <v>5.5E-2</v>
      </c>
      <c r="P24" s="32">
        <f t="shared" si="1"/>
        <v>0</v>
      </c>
      <c r="Q24" s="32">
        <f t="shared" si="1"/>
        <v>0</v>
      </c>
      <c r="R24" s="32">
        <f t="shared" si="1"/>
        <v>0</v>
      </c>
      <c r="S24" s="32">
        <f t="shared" si="1"/>
        <v>0</v>
      </c>
      <c r="T24" s="32">
        <f t="shared" si="1"/>
        <v>0</v>
      </c>
      <c r="U24" s="32">
        <f t="shared" si="1"/>
        <v>0</v>
      </c>
      <c r="V24" s="32">
        <f t="shared" si="1"/>
        <v>0</v>
      </c>
      <c r="W24" s="32">
        <f t="shared" si="1"/>
        <v>0</v>
      </c>
      <c r="X24" s="32">
        <f t="shared" si="1"/>
        <v>0</v>
      </c>
      <c r="Y24" s="32">
        <f t="shared" si="1"/>
        <v>0</v>
      </c>
      <c r="Z24" s="32">
        <f t="shared" si="1"/>
        <v>0</v>
      </c>
      <c r="AA24" s="32">
        <f t="shared" si="1"/>
        <v>0</v>
      </c>
      <c r="AB24" s="32">
        <f t="shared" si="1"/>
        <v>0</v>
      </c>
      <c r="AC24" s="32">
        <f t="shared" si="1"/>
        <v>0</v>
      </c>
      <c r="AD24" s="32">
        <f t="shared" si="1"/>
        <v>0</v>
      </c>
      <c r="AE24" s="32">
        <f t="shared" si="1"/>
        <v>0</v>
      </c>
      <c r="AF24" s="32">
        <f t="shared" si="1"/>
        <v>0</v>
      </c>
      <c r="AG24" s="32">
        <f t="shared" si="1"/>
        <v>0</v>
      </c>
      <c r="AH24" s="32">
        <f t="shared" si="1"/>
        <v>0.63</v>
      </c>
      <c r="AI24" s="32">
        <f t="shared" si="1"/>
        <v>0</v>
      </c>
      <c r="AJ24" s="32">
        <f t="shared" si="1"/>
        <v>5.5E-2</v>
      </c>
      <c r="AK24" s="32">
        <f t="shared" si="1"/>
        <v>0</v>
      </c>
      <c r="AL24" s="32">
        <f t="shared" si="1"/>
        <v>0</v>
      </c>
    </row>
    <row r="25" spans="1:38" ht="38.25" hidden="1" outlineLevel="1" x14ac:dyDescent="0.2">
      <c r="A25" s="18" t="s">
        <v>112</v>
      </c>
      <c r="B25" s="7" t="s">
        <v>113</v>
      </c>
      <c r="C25" s="19" t="s">
        <v>105</v>
      </c>
      <c r="D25" s="32"/>
      <c r="E25" s="32"/>
      <c r="F25" s="32"/>
      <c r="G25" s="32"/>
      <c r="H25" s="32"/>
      <c r="I25" s="32"/>
      <c r="J25" s="32">
        <f>J26</f>
        <v>0</v>
      </c>
      <c r="K25" s="32">
        <f t="shared" si="1"/>
        <v>0</v>
      </c>
      <c r="L25" s="32">
        <f t="shared" si="1"/>
        <v>0</v>
      </c>
      <c r="M25" s="32">
        <f t="shared" si="1"/>
        <v>0.63</v>
      </c>
      <c r="N25" s="32">
        <f t="shared" si="1"/>
        <v>0</v>
      </c>
      <c r="O25" s="32">
        <f t="shared" si="1"/>
        <v>5.5E-2</v>
      </c>
      <c r="P25" s="32">
        <f t="shared" si="1"/>
        <v>0</v>
      </c>
      <c r="Q25" s="32">
        <f t="shared" si="1"/>
        <v>0</v>
      </c>
      <c r="R25" s="32">
        <f t="shared" si="1"/>
        <v>0</v>
      </c>
      <c r="S25" s="32">
        <f t="shared" si="1"/>
        <v>0</v>
      </c>
      <c r="T25" s="32">
        <f t="shared" si="1"/>
        <v>0</v>
      </c>
      <c r="U25" s="32">
        <f t="shared" si="1"/>
        <v>0</v>
      </c>
      <c r="V25" s="32">
        <f t="shared" si="1"/>
        <v>0</v>
      </c>
      <c r="W25" s="32">
        <f t="shared" si="1"/>
        <v>0</v>
      </c>
      <c r="X25" s="32">
        <f t="shared" si="1"/>
        <v>0</v>
      </c>
      <c r="Y25" s="32">
        <f t="shared" si="1"/>
        <v>0</v>
      </c>
      <c r="Z25" s="32">
        <f t="shared" si="1"/>
        <v>0</v>
      </c>
      <c r="AA25" s="32">
        <f t="shared" si="1"/>
        <v>0</v>
      </c>
      <c r="AB25" s="32">
        <f t="shared" si="1"/>
        <v>0</v>
      </c>
      <c r="AC25" s="32">
        <f t="shared" si="1"/>
        <v>0</v>
      </c>
      <c r="AD25" s="32">
        <f t="shared" si="1"/>
        <v>0</v>
      </c>
      <c r="AE25" s="32">
        <f t="shared" si="1"/>
        <v>0</v>
      </c>
      <c r="AF25" s="32">
        <f t="shared" si="1"/>
        <v>0</v>
      </c>
      <c r="AG25" s="32">
        <f t="shared" si="1"/>
        <v>0</v>
      </c>
      <c r="AH25" s="32">
        <f t="shared" si="1"/>
        <v>0.63</v>
      </c>
      <c r="AI25" s="32">
        <f t="shared" si="1"/>
        <v>0</v>
      </c>
      <c r="AJ25" s="32">
        <f t="shared" si="1"/>
        <v>5.5E-2</v>
      </c>
      <c r="AK25" s="32">
        <f t="shared" si="1"/>
        <v>0</v>
      </c>
      <c r="AL25" s="32">
        <f t="shared" si="1"/>
        <v>0</v>
      </c>
    </row>
    <row r="26" spans="1:38" ht="63.75" hidden="1" outlineLevel="1" x14ac:dyDescent="0.2">
      <c r="A26" s="18" t="s">
        <v>114</v>
      </c>
      <c r="B26" s="7" t="s">
        <v>115</v>
      </c>
      <c r="C26" s="19" t="s">
        <v>105</v>
      </c>
      <c r="D26" s="32"/>
      <c r="E26" s="32"/>
      <c r="F26" s="32"/>
      <c r="G26" s="32"/>
      <c r="H26" s="32"/>
      <c r="I26" s="32"/>
      <c r="J26" s="32">
        <f>J27</f>
        <v>0</v>
      </c>
      <c r="K26" s="32">
        <f t="shared" si="1"/>
        <v>0</v>
      </c>
      <c r="L26" s="32">
        <f t="shared" si="1"/>
        <v>0</v>
      </c>
      <c r="M26" s="32">
        <f t="shared" si="1"/>
        <v>0.63</v>
      </c>
      <c r="N26" s="32">
        <f t="shared" si="1"/>
        <v>0</v>
      </c>
      <c r="O26" s="32">
        <f t="shared" si="1"/>
        <v>5.5E-2</v>
      </c>
      <c r="P26" s="32">
        <f t="shared" si="1"/>
        <v>0</v>
      </c>
      <c r="Q26" s="32">
        <f t="shared" si="1"/>
        <v>0</v>
      </c>
      <c r="R26" s="32">
        <f t="shared" si="1"/>
        <v>0</v>
      </c>
      <c r="S26" s="32">
        <f t="shared" si="1"/>
        <v>0</v>
      </c>
      <c r="T26" s="32">
        <f t="shared" si="1"/>
        <v>0</v>
      </c>
      <c r="U26" s="32">
        <f t="shared" si="1"/>
        <v>0</v>
      </c>
      <c r="V26" s="32">
        <f t="shared" si="1"/>
        <v>0</v>
      </c>
      <c r="W26" s="32">
        <f t="shared" si="1"/>
        <v>0</v>
      </c>
      <c r="X26" s="32">
        <f t="shared" si="1"/>
        <v>0</v>
      </c>
      <c r="Y26" s="32">
        <f t="shared" si="1"/>
        <v>0</v>
      </c>
      <c r="Z26" s="32">
        <f t="shared" si="1"/>
        <v>0</v>
      </c>
      <c r="AA26" s="32">
        <f t="shared" si="1"/>
        <v>0</v>
      </c>
      <c r="AB26" s="32">
        <f t="shared" si="1"/>
        <v>0</v>
      </c>
      <c r="AC26" s="32">
        <f t="shared" si="1"/>
        <v>0</v>
      </c>
      <c r="AD26" s="32">
        <f t="shared" si="1"/>
        <v>0</v>
      </c>
      <c r="AE26" s="32">
        <f t="shared" si="1"/>
        <v>0</v>
      </c>
      <c r="AF26" s="32">
        <f t="shared" si="1"/>
        <v>0</v>
      </c>
      <c r="AG26" s="32">
        <f t="shared" si="1"/>
        <v>0</v>
      </c>
      <c r="AH26" s="32">
        <f t="shared" si="1"/>
        <v>0.63</v>
      </c>
      <c r="AI26" s="32">
        <f t="shared" si="1"/>
        <v>0</v>
      </c>
      <c r="AJ26" s="32">
        <f t="shared" si="1"/>
        <v>5.5E-2</v>
      </c>
      <c r="AK26" s="32">
        <f t="shared" si="1"/>
        <v>0</v>
      </c>
      <c r="AL26" s="32">
        <f t="shared" si="1"/>
        <v>0</v>
      </c>
    </row>
    <row r="27" spans="1:38" ht="51" collapsed="1" x14ac:dyDescent="0.2">
      <c r="A27" s="18" t="s">
        <v>114</v>
      </c>
      <c r="B27" s="7" t="s">
        <v>116</v>
      </c>
      <c r="C27" s="19" t="s">
        <v>117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0.63</v>
      </c>
      <c r="N27" s="32"/>
      <c r="O27" s="32">
        <v>5.5E-2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/>
      <c r="AC27" s="32">
        <v>0</v>
      </c>
      <c r="AD27" s="32"/>
      <c r="AE27" s="32">
        <v>0</v>
      </c>
      <c r="AF27" s="32">
        <v>0</v>
      </c>
      <c r="AG27" s="32">
        <v>0</v>
      </c>
      <c r="AH27" s="32">
        <f>M27</f>
        <v>0.63</v>
      </c>
      <c r="AI27" s="32"/>
      <c r="AJ27" s="32">
        <f>O27</f>
        <v>5.5E-2</v>
      </c>
      <c r="AK27" s="32"/>
      <c r="AL27" s="32">
        <v>0</v>
      </c>
    </row>
    <row r="28" spans="1:38" ht="38.25" hidden="1" outlineLevel="1" x14ac:dyDescent="0.2">
      <c r="A28" s="18" t="s">
        <v>119</v>
      </c>
      <c r="B28" s="7" t="s">
        <v>120</v>
      </c>
      <c r="C28" s="19" t="s">
        <v>105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</row>
    <row r="29" spans="1:38" ht="76.5" hidden="1" outlineLevel="1" x14ac:dyDescent="0.2">
      <c r="A29" s="18" t="s">
        <v>121</v>
      </c>
      <c r="B29" s="7" t="s">
        <v>122</v>
      </c>
      <c r="C29" s="19" t="s">
        <v>105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</row>
    <row r="30" spans="1:38" ht="38.25" hidden="1" outlineLevel="1" x14ac:dyDescent="0.2">
      <c r="A30" s="18" t="s">
        <v>123</v>
      </c>
      <c r="B30" s="7" t="s">
        <v>124</v>
      </c>
      <c r="C30" s="19" t="s">
        <v>105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</row>
    <row r="31" spans="1:38" ht="38.25" hidden="1" outlineLevel="1" x14ac:dyDescent="0.2">
      <c r="A31" s="18" t="s">
        <v>125</v>
      </c>
      <c r="B31" s="7" t="s">
        <v>126</v>
      </c>
      <c r="C31" s="19" t="s">
        <v>105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</row>
    <row r="32" spans="1:38" ht="25.5" collapsed="1" x14ac:dyDescent="0.2">
      <c r="A32" s="18" t="s">
        <v>127</v>
      </c>
      <c r="B32" s="7" t="s">
        <v>128</v>
      </c>
      <c r="C32" s="19" t="s">
        <v>105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f>J33</f>
        <v>94</v>
      </c>
      <c r="K32" s="32">
        <f t="shared" ref="K32:AE33" si="2">K33</f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109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131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2">
        <f t="shared" si="2"/>
        <v>89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f t="shared" ref="AL32" si="3">J32+Q32+X32+AE32</f>
        <v>423</v>
      </c>
    </row>
    <row r="33" spans="1:38" x14ac:dyDescent="0.2">
      <c r="A33" s="18">
        <v>1</v>
      </c>
      <c r="B33" s="7" t="s">
        <v>109</v>
      </c>
      <c r="C33" s="19" t="s">
        <v>105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f>J34</f>
        <v>94</v>
      </c>
      <c r="K33" s="32">
        <f t="shared" si="2"/>
        <v>0</v>
      </c>
      <c r="L33" s="32">
        <f t="shared" si="2"/>
        <v>0</v>
      </c>
      <c r="M33" s="32">
        <f t="shared" si="2"/>
        <v>0</v>
      </c>
      <c r="N33" s="32">
        <f t="shared" si="2"/>
        <v>0</v>
      </c>
      <c r="O33" s="32">
        <f t="shared" si="2"/>
        <v>0</v>
      </c>
      <c r="P33" s="32">
        <f t="shared" si="2"/>
        <v>0</v>
      </c>
      <c r="Q33" s="32">
        <f t="shared" si="2"/>
        <v>109</v>
      </c>
      <c r="R33" s="32">
        <f t="shared" si="2"/>
        <v>0</v>
      </c>
      <c r="S33" s="32">
        <f t="shared" si="2"/>
        <v>0</v>
      </c>
      <c r="T33" s="32">
        <f t="shared" si="2"/>
        <v>0</v>
      </c>
      <c r="U33" s="32">
        <f t="shared" si="2"/>
        <v>0</v>
      </c>
      <c r="V33" s="32">
        <f t="shared" si="2"/>
        <v>0</v>
      </c>
      <c r="W33" s="32">
        <f t="shared" si="2"/>
        <v>0</v>
      </c>
      <c r="X33" s="32">
        <f t="shared" si="2"/>
        <v>131</v>
      </c>
      <c r="Y33" s="32">
        <f t="shared" si="2"/>
        <v>0</v>
      </c>
      <c r="Z33" s="32">
        <f t="shared" si="2"/>
        <v>0</v>
      </c>
      <c r="AA33" s="32">
        <f t="shared" si="2"/>
        <v>0</v>
      </c>
      <c r="AB33" s="32">
        <f t="shared" si="2"/>
        <v>0</v>
      </c>
      <c r="AC33" s="32">
        <f t="shared" si="2"/>
        <v>0</v>
      </c>
      <c r="AD33" s="32">
        <f t="shared" si="2"/>
        <v>0</v>
      </c>
      <c r="AE33" s="32">
        <f t="shared" si="2"/>
        <v>89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f>J33+Q33+X33+AE33</f>
        <v>423</v>
      </c>
    </row>
    <row r="34" spans="1:38" ht="25.5" x14ac:dyDescent="0.2">
      <c r="A34" s="18" t="s">
        <v>129</v>
      </c>
      <c r="B34" s="7" t="s">
        <v>130</v>
      </c>
      <c r="C34" s="19" t="s">
        <v>105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f t="shared" ref="J34:AK34" si="4">SUM(J35:J55)</f>
        <v>94</v>
      </c>
      <c r="K34" s="32">
        <f t="shared" si="4"/>
        <v>0</v>
      </c>
      <c r="L34" s="32">
        <f t="shared" si="4"/>
        <v>0</v>
      </c>
      <c r="M34" s="32">
        <f t="shared" si="4"/>
        <v>0</v>
      </c>
      <c r="N34" s="32">
        <f t="shared" si="4"/>
        <v>0</v>
      </c>
      <c r="O34" s="32">
        <f t="shared" si="4"/>
        <v>0</v>
      </c>
      <c r="P34" s="32">
        <f t="shared" si="4"/>
        <v>0</v>
      </c>
      <c r="Q34" s="32">
        <f t="shared" si="4"/>
        <v>109</v>
      </c>
      <c r="R34" s="32">
        <f t="shared" si="4"/>
        <v>0</v>
      </c>
      <c r="S34" s="32">
        <f t="shared" si="4"/>
        <v>0</v>
      </c>
      <c r="T34" s="32">
        <f t="shared" si="4"/>
        <v>0</v>
      </c>
      <c r="U34" s="32">
        <f t="shared" si="4"/>
        <v>0</v>
      </c>
      <c r="V34" s="32">
        <f t="shared" si="4"/>
        <v>0</v>
      </c>
      <c r="W34" s="32">
        <f t="shared" si="4"/>
        <v>0</v>
      </c>
      <c r="X34" s="32">
        <f t="shared" si="4"/>
        <v>131</v>
      </c>
      <c r="Y34" s="32">
        <f t="shared" si="4"/>
        <v>0</v>
      </c>
      <c r="Z34" s="32">
        <f t="shared" si="4"/>
        <v>0</v>
      </c>
      <c r="AA34" s="32">
        <f t="shared" si="4"/>
        <v>0</v>
      </c>
      <c r="AB34" s="32">
        <f t="shared" si="4"/>
        <v>0</v>
      </c>
      <c r="AC34" s="32">
        <f t="shared" si="4"/>
        <v>0</v>
      </c>
      <c r="AD34" s="32">
        <f t="shared" si="4"/>
        <v>0</v>
      </c>
      <c r="AE34" s="32">
        <f t="shared" si="4"/>
        <v>89</v>
      </c>
      <c r="AF34" s="32">
        <f t="shared" si="4"/>
        <v>0</v>
      </c>
      <c r="AG34" s="32">
        <f t="shared" si="4"/>
        <v>0</v>
      </c>
      <c r="AH34" s="32">
        <f t="shared" si="4"/>
        <v>0</v>
      </c>
      <c r="AI34" s="32">
        <f t="shared" si="4"/>
        <v>0</v>
      </c>
      <c r="AJ34" s="32">
        <f t="shared" si="4"/>
        <v>0</v>
      </c>
      <c r="AK34" s="32">
        <f t="shared" si="4"/>
        <v>0</v>
      </c>
      <c r="AL34" s="32">
        <f>SUM(AL35:AL55)</f>
        <v>423</v>
      </c>
    </row>
    <row r="35" spans="1:38" ht="114.75" x14ac:dyDescent="0.2">
      <c r="A35" s="18" t="s">
        <v>129</v>
      </c>
      <c r="B35" s="7" t="s">
        <v>131</v>
      </c>
      <c r="C35" s="7" t="s">
        <v>132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1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1</v>
      </c>
    </row>
    <row r="36" spans="1:38" ht="25.5" x14ac:dyDescent="0.2">
      <c r="A36" s="18" t="s">
        <v>129</v>
      </c>
      <c r="B36" s="33" t="s">
        <v>134</v>
      </c>
      <c r="C36" s="7" t="s">
        <v>135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/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</row>
    <row r="37" spans="1:38" ht="25.5" x14ac:dyDescent="0.2">
      <c r="A37" s="18" t="s">
        <v>129</v>
      </c>
      <c r="B37" s="33" t="s">
        <v>136</v>
      </c>
      <c r="C37" s="7" t="s">
        <v>137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2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2</v>
      </c>
    </row>
    <row r="38" spans="1:38" ht="25.5" x14ac:dyDescent="0.2">
      <c r="A38" s="18" t="s">
        <v>129</v>
      </c>
      <c r="B38" s="33" t="s">
        <v>138</v>
      </c>
      <c r="C38" s="7" t="s">
        <v>139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</row>
    <row r="39" spans="1:38" x14ac:dyDescent="0.2">
      <c r="A39" s="18" t="s">
        <v>129</v>
      </c>
      <c r="B39" s="36" t="s">
        <v>141</v>
      </c>
      <c r="C39" s="7" t="s">
        <v>142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/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</row>
    <row r="40" spans="1:38" ht="38.25" x14ac:dyDescent="0.2">
      <c r="A40" s="18" t="s">
        <v>129</v>
      </c>
      <c r="B40" s="22" t="s">
        <v>143</v>
      </c>
      <c r="C40" s="22" t="s">
        <v>144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2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2</v>
      </c>
    </row>
    <row r="41" spans="1:38" ht="51" x14ac:dyDescent="0.2">
      <c r="A41" s="18" t="s">
        <v>129</v>
      </c>
      <c r="B41" s="33" t="s">
        <v>145</v>
      </c>
      <c r="C41" s="7" t="s">
        <v>146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f>J41</f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</row>
    <row r="42" spans="1:38" ht="38.25" x14ac:dyDescent="0.2">
      <c r="A42" s="18" t="s">
        <v>129</v>
      </c>
      <c r="B42" s="33" t="s">
        <v>147</v>
      </c>
      <c r="C42" s="7" t="s">
        <v>148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f>AL42/4</f>
        <v>63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f>J42</f>
        <v>63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f>Q42</f>
        <v>63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f>X42</f>
        <v>63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252</v>
      </c>
    </row>
    <row r="43" spans="1:38" ht="32.25" customHeight="1" x14ac:dyDescent="0.2">
      <c r="A43" s="18" t="s">
        <v>129</v>
      </c>
      <c r="B43" s="33" t="s">
        <v>149</v>
      </c>
      <c r="C43" s="7" t="s">
        <v>150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10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10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10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40</v>
      </c>
    </row>
    <row r="44" spans="1:38" ht="38.25" x14ac:dyDescent="0.2">
      <c r="A44" s="18" t="s">
        <v>129</v>
      </c>
      <c r="B44" s="33" t="s">
        <v>151</v>
      </c>
      <c r="C44" s="7" t="s">
        <v>152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</row>
    <row r="45" spans="1:38" ht="38.25" x14ac:dyDescent="0.2">
      <c r="A45" s="18" t="s">
        <v>129</v>
      </c>
      <c r="B45" s="33" t="s">
        <v>153</v>
      </c>
      <c r="C45" s="7" t="s">
        <v>154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f>AL45</f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</row>
    <row r="46" spans="1:38" ht="38.25" x14ac:dyDescent="0.2">
      <c r="A46" s="18" t="s">
        <v>129</v>
      </c>
      <c r="B46" s="33" t="s">
        <v>155</v>
      </c>
      <c r="C46" s="7" t="s">
        <v>156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32">
        <v>0</v>
      </c>
      <c r="AK46" s="32">
        <v>0</v>
      </c>
      <c r="AL46" s="32">
        <v>0</v>
      </c>
    </row>
    <row r="47" spans="1:38" ht="38.25" x14ac:dyDescent="0.2">
      <c r="A47" s="18" t="s">
        <v>129</v>
      </c>
      <c r="B47" s="22" t="s">
        <v>157</v>
      </c>
      <c r="C47" s="22" t="s">
        <v>158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f>AL47</f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/>
      <c r="AF47" s="32">
        <v>0</v>
      </c>
      <c r="AG47" s="32">
        <v>0</v>
      </c>
      <c r="AH47" s="32">
        <v>0</v>
      </c>
      <c r="AI47" s="32">
        <v>0</v>
      </c>
      <c r="AJ47" s="32">
        <v>0</v>
      </c>
      <c r="AK47" s="32">
        <v>0</v>
      </c>
      <c r="AL47" s="32">
        <v>0</v>
      </c>
    </row>
    <row r="48" spans="1:38" ht="38.25" x14ac:dyDescent="0.2">
      <c r="A48" s="18" t="s">
        <v>129</v>
      </c>
      <c r="B48" s="36" t="s">
        <v>159</v>
      </c>
      <c r="C48" s="36" t="s">
        <v>160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17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17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19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53</v>
      </c>
    </row>
    <row r="49" spans="1:38" ht="63.75" x14ac:dyDescent="0.2">
      <c r="A49" s="18" t="s">
        <v>129</v>
      </c>
      <c r="B49" s="33" t="s">
        <v>162</v>
      </c>
      <c r="C49" s="7" t="s">
        <v>163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0</v>
      </c>
    </row>
    <row r="50" spans="1:38" ht="51" x14ac:dyDescent="0.2">
      <c r="A50" s="18" t="s">
        <v>129</v>
      </c>
      <c r="B50" s="33" t="s">
        <v>164</v>
      </c>
      <c r="C50" s="7" t="s">
        <v>165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1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1</v>
      </c>
    </row>
    <row r="51" spans="1:38" ht="38.25" x14ac:dyDescent="0.2">
      <c r="A51" s="18" t="s">
        <v>129</v>
      </c>
      <c r="B51" s="36" t="s">
        <v>167</v>
      </c>
      <c r="C51" s="36" t="s">
        <v>168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f>AL51</f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</row>
    <row r="52" spans="1:38" ht="38.25" x14ac:dyDescent="0.2">
      <c r="A52" s="23" t="s">
        <v>129</v>
      </c>
      <c r="B52" s="24" t="s">
        <v>219</v>
      </c>
      <c r="C52" s="24" t="s">
        <v>169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1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H52" s="32">
        <v>0</v>
      </c>
      <c r="AI52" s="32">
        <v>0</v>
      </c>
      <c r="AJ52" s="32">
        <v>0</v>
      </c>
      <c r="AL52" s="32">
        <v>1</v>
      </c>
    </row>
    <row r="53" spans="1:38" ht="38.25" x14ac:dyDescent="0.2">
      <c r="A53" s="23" t="s">
        <v>129</v>
      </c>
      <c r="B53" s="24" t="s">
        <v>170</v>
      </c>
      <c r="C53" s="24" t="s">
        <v>171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f>AL53</f>
        <v>4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H53" s="32">
        <v>0</v>
      </c>
      <c r="AI53" s="32">
        <v>0</v>
      </c>
      <c r="AJ53" s="32">
        <v>0</v>
      </c>
      <c r="AL53" s="32">
        <v>4</v>
      </c>
    </row>
    <row r="54" spans="1:38" ht="38.25" x14ac:dyDescent="0.2">
      <c r="A54" s="23" t="s">
        <v>129</v>
      </c>
      <c r="B54" s="24" t="s">
        <v>172</v>
      </c>
      <c r="C54" s="24" t="s">
        <v>173</v>
      </c>
      <c r="J54" s="32"/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f>42/3</f>
        <v>14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14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14</v>
      </c>
      <c r="AH54" s="32">
        <v>0</v>
      </c>
      <c r="AI54" s="32">
        <v>0</v>
      </c>
      <c r="AJ54" s="32">
        <v>0</v>
      </c>
      <c r="AL54" s="32">
        <v>42</v>
      </c>
    </row>
    <row r="55" spans="1:38" ht="55.5" customHeight="1" x14ac:dyDescent="0.2">
      <c r="A55" s="23" t="s">
        <v>129</v>
      </c>
      <c r="B55" s="24" t="s">
        <v>175</v>
      </c>
      <c r="C55" s="24" t="s">
        <v>176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f>AL55</f>
        <v>25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H55" s="32">
        <v>0</v>
      </c>
      <c r="AI55" s="32">
        <v>0</v>
      </c>
      <c r="AJ55" s="32">
        <v>0</v>
      </c>
      <c r="AL55" s="32">
        <v>25</v>
      </c>
    </row>
  </sheetData>
  <mergeCells count="22">
    <mergeCell ref="AF18:AG18"/>
    <mergeCell ref="AH18:AL18"/>
    <mergeCell ref="Y17:AE17"/>
    <mergeCell ref="AF17:AL17"/>
    <mergeCell ref="D18:E18"/>
    <mergeCell ref="F18:J18"/>
    <mergeCell ref="K18:L18"/>
    <mergeCell ref="M18:Q18"/>
    <mergeCell ref="R18:S18"/>
    <mergeCell ref="T18:X18"/>
    <mergeCell ref="Y18:Z18"/>
    <mergeCell ref="AA18:AE18"/>
    <mergeCell ref="A1:AL1"/>
    <mergeCell ref="A2:AL2"/>
    <mergeCell ref="A3:AL3"/>
    <mergeCell ref="A16:A19"/>
    <mergeCell ref="B16:B19"/>
    <mergeCell ref="C16:C19"/>
    <mergeCell ref="D16:AL16"/>
    <mergeCell ref="D17:J17"/>
    <mergeCell ref="K17:Q17"/>
    <mergeCell ref="R17:X17"/>
  </mergeCells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fIJxq/5HcVCmVyG5489qjDaQaLyq3rnBupXwijyhbHY=</DigestValue>
    </Reference>
    <Reference URI="#idOfficeObject" Type="http://www.w3.org/2000/09/xmldsig#Object">
      <DigestMethod Algorithm="urn:ietf:params:xml:ns:cpxmlsec:algorithms:gostr3411"/>
      <DigestValue>gPzCNu0Np2gjZH995OopFjIZBoaptSpVaA3m49TFCy0=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DK2DA2B6OQ6nwOiPrT/7+xQpsqHc9eGzmVkn3O81Lfw=</DigestValue>
    </Reference>
  </SignedInfo>
  <SignatureValue>2DzdjhXmixprJQzvry/CQEICvo+UsfT+b/hUN38WpEJKMV5QffIPWY/v97ms2ndi
E0pOklTSFftPr5ENqX3BOw==</SignatureValue>
  <KeyInfo>
    <X509Data>
      <X509Certificate>MIIK/DCCCqugAwIBAgIRAOKMJu+UCJ2F6BFcNl9bnmswCAYGKoUDAgIDMIIBbTEi
MCAGCSqGSIb3DQEJARYTY2FfdGVuc29yQHRlbnNvci5ydTEYMBYGBSqFA2QBEg0x
MDY3NjA0MDgxNzEwMRowGAYIKoUDA4EDAQESDDAwNzYwNDA5NDI4MzELMAkGA1UE
BhMCUlUxMTAvBgNVBAgMKDc2INCv0YDQvtGB0LvQsNCy0YHQutCw0Y8g0L7QsdC7
0LDRgdGC0YwxHzAdBgNVBAcMFtCzLiDQr9GA0L7RgdC70LDQstC70YwxNDAyBgNV
BAkMK9Cc0L7RgdC60L7QstGB0LrQuNC5INC/0YDQvtGB0L/QtdC60YIg0LQuMTIx
MDAuBgNVBAsMJ9Cj0LTQvtGB0YLQvtCy0LXRgNGP0Y7RidC40Lkg0YbQtdC90YLR
gDEjMCEGA1UECgwa0J7QntCeICLQo9CmINCi0JXQndCX0J7QoCIxIzAhBgNVBAMM
GtCe0J7QniAi0KPQpiDQotCV0J3Ql9Ce0KAiMB4XDTE4MDQwMjA5NDg0MloXDTE5
MDQwMjA5NTg0MlowggIgMScwJQYDVQQJDB7Rg9C7LtCg0L7RgdGB0LjQudGB0LrQ
sNGPLCAyNjAxMTAvBgNVBAgMKDc0INCn0LXQu9GP0LHQuNC90YHQutCw0Y8g0L7Q
sdC70LDRgdGC0YwxHjAcBgNVBAcMFdCzLtCn0LXQu9GP0LHQuNC90YHQujELMAkG
A1UEBhMCUlUxKDAmBgNVBCoMH9Ce0LvQtdCzINCQ0L3QsNGC0L7Qu9GM0LXQstC4
0YcxFzAVBgNVBAQMDtCT0L7Qu9C+0LLQuNC9MTAwLgYDVQQDDCfQn9CQ0J4gItCn
0JXQm9Cv0JHQrdCd0JXQoNCT0J7QodCR0KvQoiIxMDAuBgNVBAwMJ9CT0JXQndCV
0KDQkNCb0KzQndCr0Jkg0JTQmNCg0JXQmtCi0J7QoDEKMAgGA1UECwwBMDEwMC4G
A1UECgwn0J/QkNCeICLQp9CV0JvQr9CR0K3QndCV0KDQk9Ce0KHQkdCr0KIiMT4w
PAYJKoZIhvcNAQkCDC9JTk49NzQ1MTIxMzMxOC9LUFA9NzQ1MTAxMDAxL09HUk49
MTA1NzQyMzUwNTczMjEiMCAGCSqGSIb3DQEJARYTTi5Pc3RhcGVua29AZXNidC5y
dTEaMBgGCCqFAwOBAwEBEgwwMDc0NTEyMTMzMTgxFjAUBgUqhQNkAxILMDQzMjMw
MzgzMDcxGDAWBgUqhQNkARINMTA1NzQyMzUwNTczMjBjMBwGBiqFAwICEzASBgcq
hQMCAiQABgcqhQMCAh4BA0MABEA/1sy9WijJ9XNQAO/FByqRg+LtViuN7p0nBsM2
BNxrrKho5E2Oj5RC64KUctoyzTBdxpLpiuJKY7HG8IIFnhc6o4IGazCCBmcwDgYD
VR0PAQH/BAQDAgTwMIGZBgNVHSUEgZEwgY4GByqFAwICIhkGByqFAwICIhoGByqF
AwICIgYGCCqFAwJAAQEBBggqhQMDgR0CDQYGKoUDA1kYBgcqhQMGJQEBBgYqhQMG
KAEGCCqFAwYpAQEBBggqhQMGKgUFBQYIKoUDBiwBAQEGCCqFAwYtAQEBBggqhQMH
AhUBAgYIKwYBBQUHAwIGCCsGAQUFBwMEMB0GA1UdIAQWMBQwCAYGKoUDZHEBMAgG
BiqFA2RxAjAhBgUqhQNkbwQYDBbQmtGA0LjQv9GC0L7Qn9GA0L4gQ1NQMIIBhgYD
VR0jBIIBfTCCAXmAFCH1D60mj8WPtyWgDMsPBGDg304XoYIBUqSCAU4wggFKMR4w
HAYJKoZIhvcNAQkBFg9kaXRAbWluc3Z5YXoucnUxCzAJBgNVBAYTAlJVMRwwGgYD
VQQIDBM3NyDQsy4g0JzQvtGB0LrQstCwMRUwEwYDVQQHDAzQnNC+0YHQutCy0LAx
PzA9BgNVBAkMNjEyNTM3NSDQsy4g0JzQvtGB0LrQstCwLCDRg9C7LiDQotCy0LXR
gNGB0LrQsNGPLCDQtC4gNzEsMCoGA1UECgwj0JzQuNC90LrQvtC80YHQstGP0LfR
jCDQoNC+0YHRgdC40LgxGDAWBgUqhQNkARINMTA0NzcwMjAyNjcwMTEaMBgGCCqF
AwOBAwEBEgwwMDc3MTA0NzQzNzUxQTA/BgNVBAMMONCT0L7Qu9C+0LLQvdC+0Lkg
0YPQtNC+0YHRgtC+0LLQtdGA0Y/RjtGJ0LjQuSDRhtC10L3RgtGAggsA1xQVyAAA
AAABRzAdBgNVHQ4EFgQUk5+e4i0UYUoHiLE5tgTYr8i5+1swKwYDVR0QBCQwIoAP
MjAxODA0MDIwOTQ4NDFagQ8yMDE5MDQwMjA5NDg0MVowggEzBgUqhQNkcASCASgw
ggEkDCsi0JrRgNC40L/RgtC+0J/RgNC+IENTUCIgKNCy0LXRgNGB0LjRjyA0LjAp
DFMi0KPQtNC+0YHRgtC+0LLQtdGA0Y/RjtGJ0LjQuSDRhtC10L3RgtGAICLQmtGA
0LjQv9GC0L7Qn9GA0L4g0KPQpiIg0LLQtdGA0YHQuNC4IDIuMAxP0KHQtdGA0YLQ
uNGE0LjQutCw0YIg0YHQvtC+0YLQstC10YLRgdGC0LLQuNGPIOKEliDQodCkLzEy
NC0zMDEwINC+0YIgMzAuMTIuMjAxNgxP0KHQtdGA0YLQuNGE0LjQutCw0YIg0YHQ
vtC+0YLQstC10YLRgdGC0LLQuNGPIOKEliDQodCkLzEyOC0yOTgzINC+0YIgMTgu
MTEuMjAxNjCB9gYDVR0fBIHuMIHrMDagNKAyhjBodHRwOi8vdGF4NS50ZW5zb3Iu
cnUvcHViL2NybC91Y190ZW5zb3ItMjAxNy5jcmwwOaA3oDWGM2h0dHA6Ly9jcmwu
dGVuc29yLnJ1L3RheDUvY2EvY3JsL3VjX3RlbnNvci0yMDE3LmNybDA6oDigNoY0
aHR0cDovL2NybDIudGVuc29yLnJ1L3RheDUvY2EvY3JsL3VjX3RlbnNvci0yMDE3
LmNybDA6oDigNoY0aHR0cDovL2NybDMudGVuc29yLnJ1L3RheDUvY2EvY3JsL3Vj
X3RlbnNvci0yMDE3LmNybDCCAW8GCCsGAQUFBwEBBIIBYTCCAV0wOQYIKwYBBQUH
MAGGLWh0dHA6Ly90YXg0LnRlbnNvci5ydS9vY3NwLXVjX3RlbnNvci9vY3NwLnNy
ZjA4BggrBgEFBQcwAoYsaHR0cDovL3RheDUudGVuc29yLnJ1L3B1Yi91Y190ZW5z
b3ItMjAxNy5jcnQwOwYIKwYBBQUHMAKGL2h0dHA6Ly9jcmwudGVuc29yLnJ1L3Rh
eDUvY2EvdWNfdGVuc29yLTIwMTcuY3J0MDwGCCsGAQUFBzAChjBodHRwOi8vY3Js
Mi50ZW5zb3IucnUvdGF4NS9jYS91Y190ZW5zb3ItMjAxNy5jcnQwPAYIKwYBBQUH
MAKGMGh0dHA6Ly9jcmwzLnRlbnNvci5ydS90YXg1L2NhL3VjX3RlbnNvci0yMDE3
LmNydDAtBggrBgEFBQcwAoYhaHR0cDovL3RheDQudGVuc29yLnJ1L3RzcC90c3Au
c3JmMAgGBiqFAwICAwNBAMo8gapBBcvmjABYan6u1N+FgRGFp9Q0B7bhcjWAEBy0
vPqCknQIFvvlL6RDz/rvoHiUjRkVJsTt5mHGP7A3OFg=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  <Reference URI="/xl/calcChain.xml?ContentType=application/vnd.openxmlformats-officedocument.spreadsheetml.calcChain+xml">
        <DigestMethod Algorithm="http://www.w3.org/2000/09/xmldsig#sha1"/>
        <DigestValue>OshFN/q8hq+NACbJTIPzK95zwUs=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E0L7XsyDslBJtEMIIDiys12dg0I=</DigestValue>
      </Reference>
      <Reference URI="/xl/sharedStrings.xml?ContentType=application/vnd.openxmlformats-officedocument.spreadsheetml.sharedStrings+xml">
        <DigestMethod Algorithm="http://www.w3.org/2000/09/xmldsig#sha1"/>
        <DigestValue>M4R98gN7fS2AwsZ+oI5mb4j5014=</DigestValue>
      </Reference>
      <Reference URI="/xl/styles.xml?ContentType=application/vnd.openxmlformats-officedocument.spreadsheetml.styles+xml">
        <DigestMethod Algorithm="http://www.w3.org/2000/09/xmldsig#sha1"/>
        <DigestValue>uTE98jPB5+50cYZcFYxjAwDDmpU=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xvx0BlDgGQT20onI9PkkgJZMJ/k=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sEK8tSVytlJGZZhh0WOe2JHKEIk=</DigestValue>
      </Reference>
      <Reference URI="/xl/worksheets/sheet2.xml?ContentType=application/vnd.openxmlformats-officedocument.spreadsheetml.worksheet+xml">
        <DigestMethod Algorithm="http://www.w3.org/2000/09/xmldsig#sha1"/>
        <DigestValue>FdJDmQAlLaw5Z4mx2dLmoD5yFV4=</DigestValue>
      </Reference>
      <Reference URI="/xl/worksheets/sheet3.xml?ContentType=application/vnd.openxmlformats-officedocument.spreadsheetml.worksheet+xml">
        <DigestMethod Algorithm="http://www.w3.org/2000/09/xmldsig#sha1"/>
        <DigestValue>YivNJWuvzlLIxt6vlXVpyph0JGk=</DigestValue>
      </Reference>
      <Reference URI="/xl/worksheets/sheet4.xml?ContentType=application/vnd.openxmlformats-officedocument.spreadsheetml.worksheet+xml">
        <DigestMethod Algorithm="http://www.w3.org/2000/09/xmldsig#sha1"/>
        <DigestValue>ED02ZLQwrwmmYEcE9J8sVR87X/8=</DigestValue>
      </Reference>
    </Manifest>
    <SignatureProperties>
      <SignatureProperty Id="idSignatureTime" Target="#idPackageSignature">
        <mdssi:SignatureTime>
          <mdssi:Format>YYYY-MM-DDThh:mm:ssTZD</mdssi:Format>
          <mdssi:Value>2018-04-25T05:32:32Z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Удостоверние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2018-04-25T05:32:32Z</xd:SigningTime>
          <xd:SigningCertificate>
            <xd:Cert>
              <xd:CertDigest>
                <DigestMethod Algorithm="http://www.w3.org/2000/09/xmldsig#sha1"/>
                <DigestValue>qa60ZU33+vnwP+oVVLkai/I3o0E=</DigestValue>
              </xd:CertDigest>
              <xd:IssuerSerial>
                <X509IssuerName>CN="ООО ""УЦ ТЕНЗОР""", O="ООО ""УЦ ТЕНЗОР""", OU=Удостоверяющий центр, STREET=Московский проспект д.12, L=г. Ярославль, S=76 Ярославская область, C=RU, ИНН=007604094283, ОГРН=1067604081710, E=ca_tensor@tensor.ru</X509IssuerName>
                <X509SerialNumber>301133238320495839558700467784337038955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4</vt:lpstr>
      <vt:lpstr>форма 5 2017</vt:lpstr>
      <vt:lpstr>форма 5_2018</vt:lpstr>
      <vt:lpstr>форма 5_2019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Зеленина Александра Михайловна</dc:creator>
  <cp:lastModifiedBy>Зеленина Александра Михайловна</cp:lastModifiedBy>
  <cp:lastPrinted>2018-04-02T04:57:07Z</cp:lastPrinted>
  <dcterms:created xsi:type="dcterms:W3CDTF">2018-03-30T12:21:02Z</dcterms:created>
  <dcterms:modified xsi:type="dcterms:W3CDTF">2018-04-25T05:32:32Z</dcterms:modified>
</cp:coreProperties>
</file>